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018001023\新永平寺町\財政課\085 市町振興課関連事務\25 財政比較分析\財政分析R5\3.提出\"/>
    </mc:Choice>
  </mc:AlternateContent>
  <xr:revisionPtr revIDLastSave="0" documentId="13_ncr:1_{F3D3AF0F-1796-4E35-AD96-79A04DF7CEEC}" xr6:coauthVersionLast="47" xr6:coauthVersionMax="47" xr10:uidLastSave="{00000000-0000-0000-0000-000000000000}"/>
  <bookViews>
    <workbookView xWindow="225" yWindow="195" windowWidth="24915" windowHeight="17055" tabRatio="7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BW35" i="10"/>
  <c r="BW36" i="10" s="1"/>
  <c r="BW37" i="10" s="1"/>
  <c r="BW38" i="10" s="1"/>
  <c r="BW39" i="10" s="1"/>
  <c r="BW40" i="10" s="1"/>
  <c r="BW41" i="10" s="1"/>
  <c r="AM35" i="10"/>
  <c r="CO34" i="10"/>
  <c r="BW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BE34" i="10" s="1"/>
  <c r="BE35" i="10" s="1"/>
  <c r="BE36" i="10" s="1"/>
</calcChain>
</file>

<file path=xl/sharedStrings.xml><?xml version="1.0" encoding="utf-8"?>
<sst xmlns="http://schemas.openxmlformats.org/spreadsheetml/2006/main" count="1111" uniqueCount="565">
  <si>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</si>
  <si>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</si>
  <si>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</si>
  <si>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</si>
  <si>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</si>
  <si>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</si>
  <si>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</si>
  <si>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</si>
  <si>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</si>
  <si>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</si>
  <si>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</si>
  <si>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</si>
  <si>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</si>
  <si>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</si>
  <si>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</si>
  <si>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</si>
  <si>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</si>
  <si>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</si>
  <si>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</si>
  <si>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</si>
  <si>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</si>
  <si>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</si>
  <si>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</si>
  <si>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</si>
  <si>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</si>
  <si>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</si>
  <si>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</si>
  <si>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</si>
  <si>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</si>
  <si>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</si>
  <si>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</si>
  <si>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</si>
  <si>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</si>
  <si>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</si>
  <si>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</si>
  <si>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</si>
  <si>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</si>
  <si>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</si>
  <si>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</si>
  <si>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</si>
  <si>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</si>
  <si>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</si>
  <si>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</si>
  <si>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</si>
  <si>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</si>
  <si>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</si>
  <si>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</si>
  <si>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</si>
  <si>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</si>
  <si>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</si>
  <si>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</si>
  <si>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</si>
  <si>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</si>
  <si>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</si>
  <si>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</si>
  <si>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</si>
  <si>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</si>
  <si>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</si>
  <si>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</si>
  <si>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</si>
  <si>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</si>
  <si>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</si>
  <si>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</si>
  <si>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</si>
  <si>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</si>
  <si>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</si>
  <si>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</si>
  <si>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</si>
  <si>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</si>
  <si>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</si>
  <si>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</si>
  <si>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</si>
  <si>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</si>
  <si>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</si>
  <si>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</si>
  <si>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</si>
  <si>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</si>
  <si>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</si>
  <si>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</si>
  <si>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</si>
  <si>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</si>
  <si>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</si>
  <si>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</si>
  <si>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</si>
  <si>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</si>
  <si>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</si>
  <si>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</si>
  <si>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</si>
  <si>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</si>
  <si>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</si>
  <si>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</si>
  <si>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</si>
  <si>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</si>
  <si>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</si>
  <si>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永平寺町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</si>
  <si>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</si>
  <si>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</si>
  <si>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</si>
  <si>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</si>
  <si>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</si>
  <si>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</si>
  <si>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</si>
  <si>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</si>
  <si>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</si>
  <si>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</si>
  <si>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</si>
  <si>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</si>
  <si>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</si>
  <si>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</si>
  <si>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</si>
  <si>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</si>
  <si>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</si>
  <si>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</si>
  <si>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</si>
  <si>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</si>
  <si>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</si>
  <si>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</si>
  <si>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</si>
  <si>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</si>
  <si>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</si>
  <si>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</si>
  <si>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</si>
  <si>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</si>
  <si>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</si>
  <si>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</si>
  <si>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</si>
  <si>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</si>
  <si>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</si>
  <si>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</si>
  <si>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</si>
  <si>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</si>
  <si>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</si>
  <si>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</si>
  <si>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</si>
  <si>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</si>
  <si>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</si>
  <si>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</si>
  <si>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</si>
  <si>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</si>
  <si>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</si>
  <si>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</si>
  <si>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</si>
  <si>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</si>
  <si>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</si>
  <si>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</si>
  <si>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</si>
  <si>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</si>
  <si>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</si>
  <si>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</si>
  <si>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</si>
  <si>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</si>
  <si>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</si>
  <si>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</si>
  <si>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</si>
  <si>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</si>
  <si>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</si>
  <si>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</si>
  <si>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</si>
  <si>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</si>
  <si>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</si>
  <si>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</si>
  <si>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</si>
  <si>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</si>
  <si>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</si>
  <si>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</si>
  <si>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</si>
  <si>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</si>
  <si>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</si>
  <si>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</si>
  <si>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</si>
  <si>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</si>
  <si>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</si>
  <si>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</si>
  <si>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</si>
  <si>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</si>
  <si>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</si>
  <si>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</si>
  <si>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</si>
  <si>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</si>
  <si>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</si>
  <si>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</si>
  <si>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</si>
  <si>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</si>
  <si>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</si>
  <si>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</si>
  <si>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</si>
  <si>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</si>
  <si>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</si>
  <si>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</si>
  <si>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</si>
  <si>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</si>
  <si>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</si>
  <si>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</si>
  <si>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</si>
  <si>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</si>
  <si>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</si>
  <si>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</si>
  <si>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</si>
  <si>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</si>
  <si>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</si>
  <si>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</si>
  <si>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</si>
  <si>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</si>
  <si>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</si>
  <si>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福井県永平寺町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</si>
  <si>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</si>
  <si>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</si>
  <si>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</si>
  <si>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</si>
  <si>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</si>
  <si>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</si>
  <si>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</si>
  <si>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</si>
  <si>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</si>
  <si>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</si>
  <si>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</si>
  <si>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</si>
  <si>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</si>
  <si>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</si>
  <si>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</si>
  <si>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</si>
  <si>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</si>
  <si>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</si>
  <si>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</si>
  <si>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</si>
  <si>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</si>
  <si>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</si>
  <si>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</si>
  <si>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</si>
  <si>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</si>
  <si>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</si>
  <si>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</si>
  <si>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</si>
  <si>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</si>
  <si>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</si>
  <si>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</si>
  <si>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</si>
  <si>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</si>
  <si>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</si>
  <si>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</si>
  <si>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</si>
  <si>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</si>
  <si>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</si>
  <si>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</si>
  <si>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</si>
  <si>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</si>
  <si>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</si>
  <si>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</si>
  <si>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</si>
  <si>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</si>
  <si>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</si>
  <si>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</si>
  <si>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</si>
  <si>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</si>
  <si>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</si>
  <si>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</si>
  <si>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</si>
  <si>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</si>
  <si>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</si>
  <si>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</si>
  <si>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</si>
  <si>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</si>
  <si>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</si>
  <si>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</si>
  <si>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</si>
  <si>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</si>
  <si>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</si>
  <si>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</si>
  <si>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</si>
  <si>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</si>
  <si>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</si>
  <si>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</si>
  <si>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</si>
  <si>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</si>
  <si>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</si>
  <si>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</si>
  <si>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</si>
  <si>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</si>
  <si>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</si>
  <si>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</si>
  <si>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</si>
  <si>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</si>
  <si>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</si>
  <si>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</si>
  <si>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</si>
  <si>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</si>
  <si>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</si>
  <si>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</si>
  <si>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</si>
  <si>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</si>
  <si>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</si>
  <si>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</si>
  <si>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</si>
  <si>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</si>
  <si>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</si>
  <si>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</si>
  <si>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</si>
  <si>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</si>
  <si>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</si>
  <si>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</si>
  <si>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</si>
  <si>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</si>
  <si>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</si>
  <si>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</si>
  <si>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</si>
  <si>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</si>
  <si>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</si>
  <si>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</si>
  <si>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</si>
  <si>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</si>
  <si>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</si>
  <si>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</si>
  <si>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</si>
  <si>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</si>
  <si>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</si>
  <si>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</si>
  <si>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</si>
  <si>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</si>
  <si>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</si>
  <si>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</si>
  <si>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</si>
  <si>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</si>
  <si>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</si>
  <si>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</si>
  <si>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</si>
  <si>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</si>
  <si>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</si>
  <si>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</si>
  <si>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宅地造成</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</si>
  <si>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</si>
  <si>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</si>
  <si>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</si>
  <si>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</si>
  <si>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</si>
  <si>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</si>
  <si>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</si>
  <si>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</si>
  <si>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</si>
  <si>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</si>
  <si>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</si>
  <si>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</si>
  <si>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</si>
  <si>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</si>
  <si>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</si>
  <si>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</si>
  <si>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</si>
  <si>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</si>
  <si>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</si>
  <si>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</si>
  <si>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</si>
  <si>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</si>
  <si>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</si>
  <si>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</si>
  <si>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</si>
  <si>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</si>
  <si>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福井県永平寺町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</si>
  <si>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</si>
  <si>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</si>
  <si>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</si>
  <si>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</si>
  <si>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</si>
  <si>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</si>
  <si>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</si>
  <si>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</si>
  <si>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</si>
  <si>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</si>
  <si>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</si>
  <si>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</si>
  <si>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</si>
  <si>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</si>
  <si>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</si>
  <si>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</si>
  <si>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</si>
  <si>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</si>
  <si>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</si>
  <si>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</si>
  <si>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町立在宅訪問診療所特別会計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</si>
  <si>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</si>
  <si>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</si>
  <si>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</si>
  <si>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</si>
  <si>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</si>
  <si>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</si>
  <si>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</si>
  <si>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</si>
  <si>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</si>
  <si>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</si>
  <si>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</si>
  <si>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</si>
  <si>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</si>
  <si>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</si>
  <si>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</si>
  <si>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</si>
  <si>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上水道事業会計</t>
    <phoneticPr fontId="5"/>
  </si>
  <si>
    <t>法適用企業</t>
    <phoneticPr fontId="5"/>
  </si>
  <si>
    <t>下水道事業特別会計</t>
    <phoneticPr fontId="5"/>
  </si>
  <si>
    <t>法非適用企業</t>
    <phoneticPr fontId="5"/>
  </si>
  <si>
    <t>農業集落排水事業特別会計</t>
    <phoneticPr fontId="5"/>
  </si>
  <si>
    <t>土地開発事業特別会計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</si>
  <si>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</si>
  <si>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</si>
  <si>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</si>
  <si>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</si>
  <si>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</si>
  <si>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</si>
  <si>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</si>
  <si>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</si>
  <si>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</si>
  <si>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</si>
  <si>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</si>
  <si>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</si>
  <si>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</si>
  <si>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</si>
  <si>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</si>
  <si>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</si>
  <si>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</si>
  <si>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</si>
  <si>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</si>
  <si>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</si>
  <si>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</si>
  <si>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</si>
  <si>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</si>
  <si>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</si>
  <si>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</si>
  <si>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</si>
  <si>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</si>
  <si>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</si>
  <si>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</si>
  <si>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</si>
  <si>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</si>
  <si>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</si>
  <si>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</si>
  <si>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</si>
  <si>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</si>
  <si>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</si>
  <si>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</si>
  <si>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</si>
  <si>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</si>
  <si>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</si>
  <si>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</si>
  <si>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</si>
  <si>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</si>
  <si>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</si>
  <si>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</si>
  <si>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</si>
  <si>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</si>
  <si>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</si>
  <si>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</si>
  <si>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</si>
  <si>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</si>
  <si>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</si>
  <si>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</si>
  <si>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</si>
  <si>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</si>
  <si>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</si>
  <si>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</si>
  <si>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</si>
  <si>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</si>
  <si>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</si>
  <si>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</si>
  <si>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</si>
  <si>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</si>
  <si>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</si>
  <si>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</si>
  <si>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</si>
  <si>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</si>
  <si>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</si>
  <si>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</si>
  <si>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</si>
  <si>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</si>
  <si>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</si>
  <si>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</si>
  <si>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</si>
  <si>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</si>
  <si>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</si>
  <si>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</si>
  <si>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</si>
  <si>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</si>
  <si>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</si>
  <si>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</si>
  <si>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</si>
  <si>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</si>
  <si>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</si>
  <si>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</si>
  <si>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</si>
  <si>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</si>
  <si>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</si>
  <si>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</si>
  <si>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</si>
  <si>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</si>
  <si>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</si>
  <si>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</si>
  <si>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</si>
  <si>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</si>
  <si>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</si>
  <si>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</si>
  <si>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</si>
  <si>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</si>
  <si>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</si>
  <si>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</si>
  <si>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</si>
  <si>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</si>
  <si>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</si>
  <si>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</si>
  <si>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</si>
  <si>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</si>
  <si>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</si>
  <si>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</si>
  <si>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</si>
  <si>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</si>
  <si>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</si>
  <si>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</si>
  <si>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</si>
  <si>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</si>
  <si>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</si>
  <si>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</si>
  <si>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</si>
  <si>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</si>
  <si>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</si>
  <si>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</si>
  <si>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</si>
  <si>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</si>
  <si>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</si>
  <si>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</si>
  <si>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</si>
  <si>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</si>
  <si>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</si>
  <si>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</si>
  <si>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</si>
  <si>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</si>
  <si>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</si>
  <si>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</si>
  <si>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</si>
  <si>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</si>
  <si>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13.00</t>
  </si>
  <si>
    <t>上水道事業会計</t>
  </si>
  <si>
    <t>一般会計</t>
  </si>
  <si>
    <t>下水道事業特別会計</t>
  </si>
  <si>
    <t>国民健康保険事業特別会計</t>
  </si>
  <si>
    <t>介護保険特別会計</t>
  </si>
  <si>
    <t>町立在宅訪問診療所特別会計</t>
  </si>
  <si>
    <t>農業集落排水事業特別会計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</si>
  <si>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</si>
  <si>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</si>
  <si>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</si>
  <si>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</si>
  <si>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</si>
  <si>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</si>
  <si>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</si>
  <si>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</si>
  <si>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まちづくり基金</t>
    <rPh sb="5" eb="7">
      <t>キキン</t>
    </rPh>
    <phoneticPr fontId="5"/>
  </si>
  <si>
    <t>教育施設整備基金</t>
    <rPh sb="0" eb="8">
      <t>キョウイクシセツセイビキキン</t>
    </rPh>
    <phoneticPr fontId="2"/>
  </si>
  <si>
    <t>すこやか子育て支援基金</t>
    <rPh sb="4" eb="6">
      <t>コソダ</t>
    </rPh>
    <rPh sb="7" eb="11">
      <t>シエンキキン</t>
    </rPh>
    <phoneticPr fontId="2"/>
  </si>
  <si>
    <t>地域福祉基金</t>
    <rPh sb="0" eb="6">
      <t>チイキフクシキキン</t>
    </rPh>
    <phoneticPr fontId="2"/>
  </si>
  <si>
    <t>ふるさと応援基金</t>
    <rPh sb="4" eb="8">
      <t>オウエンキキン</t>
    </rPh>
    <phoneticPr fontId="2"/>
  </si>
  <si>
    <t>福井坂井地区広域市町村圏事務組合</t>
    <rPh sb="0" eb="2">
      <t>フクイ</t>
    </rPh>
    <rPh sb="2" eb="6">
      <t>サカイチク</t>
    </rPh>
    <rPh sb="6" eb="8">
      <t>コウイキ</t>
    </rPh>
    <rPh sb="8" eb="12">
      <t>シチョウソンケン</t>
    </rPh>
    <rPh sb="12" eb="16">
      <t>ジムクミアイ</t>
    </rPh>
    <phoneticPr fontId="2"/>
  </si>
  <si>
    <t>五領川公共下水道事務組合</t>
    <rPh sb="0" eb="1">
      <t>ゴ</t>
    </rPh>
    <rPh sb="1" eb="2">
      <t>リョウ</t>
    </rPh>
    <rPh sb="2" eb="3">
      <t>カワ</t>
    </rPh>
    <rPh sb="3" eb="5">
      <t>コウキョウ</t>
    </rPh>
    <rPh sb="5" eb="8">
      <t>ゲスイドウ</t>
    </rPh>
    <rPh sb="8" eb="12">
      <t>ジムクミアイ</t>
    </rPh>
    <phoneticPr fontId="2"/>
  </si>
  <si>
    <t>福井県後期高齢者医療広域連合（一般）</t>
    <rPh sb="0" eb="3">
      <t>フクイケン</t>
    </rPh>
    <rPh sb="3" eb="5">
      <t>コウキ</t>
    </rPh>
    <rPh sb="5" eb="8">
      <t>コウレイシャ</t>
    </rPh>
    <rPh sb="8" eb="10">
      <t>イリョウ</t>
    </rPh>
    <rPh sb="10" eb="12">
      <t>コウイキ</t>
    </rPh>
    <rPh sb="12" eb="14">
      <t>レンゴウ</t>
    </rPh>
    <rPh sb="15" eb="17">
      <t>イッパン</t>
    </rPh>
    <phoneticPr fontId="2"/>
  </si>
  <si>
    <t>福井県後期高齢者医療広域連合（特会）</t>
    <rPh sb="0" eb="3">
      <t>フクイケン</t>
    </rPh>
    <rPh sb="3" eb="5">
      <t>コウキ</t>
    </rPh>
    <rPh sb="5" eb="8">
      <t>コウレイシャ</t>
    </rPh>
    <rPh sb="8" eb="10">
      <t>イリョウ</t>
    </rPh>
    <rPh sb="10" eb="12">
      <t>コウイキ</t>
    </rPh>
    <rPh sb="12" eb="14">
      <t>レンゴウ</t>
    </rPh>
    <rPh sb="15" eb="16">
      <t>トク</t>
    </rPh>
    <rPh sb="16" eb="17">
      <t>カイ</t>
    </rPh>
    <phoneticPr fontId="2"/>
  </si>
  <si>
    <t>勝山・永平寺衛生管理組合</t>
    <rPh sb="0" eb="2">
      <t>カツヤマ</t>
    </rPh>
    <rPh sb="3" eb="6">
      <t>エイヘイジ</t>
    </rPh>
    <rPh sb="6" eb="8">
      <t>エイセイ</t>
    </rPh>
    <rPh sb="8" eb="10">
      <t>カンリ</t>
    </rPh>
    <rPh sb="10" eb="12">
      <t>クミアイ</t>
    </rPh>
    <phoneticPr fontId="2"/>
  </si>
  <si>
    <t>福井県市町総合事務組合（一般）</t>
    <rPh sb="0" eb="3">
      <t>フクイケン</t>
    </rPh>
    <rPh sb="3" eb="5">
      <t>シマチ</t>
    </rPh>
    <rPh sb="5" eb="7">
      <t>ソウゴウ</t>
    </rPh>
    <rPh sb="7" eb="9">
      <t>ジム</t>
    </rPh>
    <rPh sb="9" eb="11">
      <t>クミアイ</t>
    </rPh>
    <rPh sb="12" eb="14">
      <t>イッパン</t>
    </rPh>
    <phoneticPr fontId="2"/>
  </si>
  <si>
    <t>福井県市町総合事務組合（特会）</t>
    <rPh sb="0" eb="3">
      <t>フクイケン</t>
    </rPh>
    <rPh sb="3" eb="5">
      <t>シマチ</t>
    </rPh>
    <rPh sb="5" eb="7">
      <t>ソウゴウ</t>
    </rPh>
    <rPh sb="7" eb="11">
      <t>ジムクミアイ</t>
    </rPh>
    <rPh sb="12" eb="14">
      <t>トクカイ</t>
    </rPh>
    <phoneticPr fontId="2"/>
  </si>
  <si>
    <t>福井県自治会館組合</t>
    <rPh sb="0" eb="3">
      <t>フクイケン</t>
    </rPh>
    <rPh sb="3" eb="7">
      <t>ジチカイカン</t>
    </rPh>
    <rPh sb="7" eb="9">
      <t>クミアイ</t>
    </rPh>
    <phoneticPr fontId="2"/>
  </si>
  <si>
    <t>-</t>
    <phoneticPr fontId="2"/>
  </si>
  <si>
    <t>まちづくり会社ZENコネクト</t>
    <rPh sb="5" eb="7">
      <t>カイシャ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</si>
</sst>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c:ext xmlns:c16="http://schemas.microsoft.com/office/drawing/2014/chart" uri="{C3380CC4-5D6E-409C-BE32-E72D297353CC}">
              <c16:uniqueId val="{00000000-3D1F-48BB-AE1C-018C14092D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62740</c:v>
                </c:pt>
                <c:pt idx="1">
                  <c:v>46449</c:v>
                </c:pt>
                <c:pt idx="2">
                  <c:v>39980</c:v>
                </c:pt>
                <c:pt idx="3">
                  <c:v>50985</c:v>
                </c:pt>
                <c:pt idx="4">
                  <c:v>48831</c:v>
                </c:pt>
              </c:numCache>
            </c:numRef>
          </c:val>
          <c:smooth val="0"/>
          <c:extLst>
            <c:ext xmlns:c16="http://schemas.microsoft.com/office/drawing/2014/chart" uri="{C3380CC4-5D6E-409C-BE32-E72D297353CC}">
              <c16:uniqueId val="{00000001-3D1F-48BB-AE1C-018C14092D7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3.7</c:v>
                </c:pt>
                <c:pt idx="1">
                  <c:v>4.79</c:v>
                </c:pt>
                <c:pt idx="2">
                  <c:v>7.09</c:v>
                </c:pt>
                <c:pt idx="3">
                  <c:v>5.07</c:v>
                </c:pt>
                <c:pt idx="4">
                  <c:v>8.14</c:v>
                </c:pt>
              </c:numCache>
            </c:numRef>
          </c:val>
          <c:extLst>
            <c:ext xmlns:c16="http://schemas.microsoft.com/office/drawing/2014/chart" uri="{C3380CC4-5D6E-409C-BE32-E72D297353CC}">
              <c16:uniqueId val="{00000000-04EA-41A4-8CBD-7625811424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28.87</c:v>
                </c:pt>
                <c:pt idx="1">
                  <c:v>29.5</c:v>
                </c:pt>
                <c:pt idx="2">
                  <c:v>36.020000000000003</c:v>
                </c:pt>
                <c:pt idx="3">
                  <c:v>25.27</c:v>
                </c:pt>
                <c:pt idx="4">
                  <c:v>25.59</c:v>
                </c:pt>
              </c:numCache>
            </c:numRef>
          </c:val>
          <c:extLst>
            <c:ext xmlns:c16="http://schemas.microsoft.com/office/drawing/2014/chart" uri="{C3380CC4-5D6E-409C-BE32-E72D297353CC}">
              <c16:uniqueId val="{00000001-04EA-41A4-8CBD-76258114241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2.4500000000000002</c:v>
                </c:pt>
                <c:pt idx="1">
                  <c:v>3.06</c:v>
                </c:pt>
                <c:pt idx="2">
                  <c:v>10.07</c:v>
                </c:pt>
                <c:pt idx="3">
                  <c:v>-13</c:v>
                </c:pt>
                <c:pt idx="4">
                  <c:v>3.06</c:v>
                </c:pt>
              </c:numCache>
            </c:numRef>
          </c:val>
          <c:smooth val="0"/>
          <c:extLst>
            <c:ext xmlns:c16="http://schemas.microsoft.com/office/drawing/2014/chart" uri="{C3380CC4-5D6E-409C-BE32-E72D297353CC}">
              <c16:uniqueId val="{00000002-04EA-41A4-8CBD-76258114241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#N/A</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0-7129-4905-864A-4C717192E8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129-4905-864A-4C717192E83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129-4905-864A-4C717192E83A}"/>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7.0000000000000007E-2</c:v>
                </c:pt>
                <c:pt idx="4">
                  <c:v>#N/A</c:v>
                </c:pt>
                <c:pt idx="5">
                  <c:v>0</c:v>
                </c:pt>
                <c:pt idx="6">
                  <c:v>#N/A</c:v>
                </c:pt>
                <c:pt idx="7">
                  <c:v>0.08</c:v>
                </c:pt>
                <c:pt idx="8">
                  <c:v>#N/A</c:v>
                </c:pt>
                <c:pt idx="9">
                  <c:v>0.26</c:v>
                </c:pt>
              </c:numCache>
            </c:numRef>
          </c:val>
          <c:extLst>
            <c:ext xmlns:c16="http://schemas.microsoft.com/office/drawing/2014/chart" uri="{C3380CC4-5D6E-409C-BE32-E72D297353CC}">
              <c16:uniqueId val="{00000003-7129-4905-864A-4C717192E83A}"/>
            </c:ext>
          </c:extLst>
        </c:ser>
        <c:ser>
          <c:idx val="4"/>
          <c:order val="4"/>
          <c:tx>
            <c:strRef>
              <c:f>データシート!$A$31</c:f>
              <c:strCache>
                <c:ptCount val="1"/>
                <c:pt idx="0">
                  <c:v>町立在宅訪問診療所特別会計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0.23</c:v>
                </c:pt>
                <c:pt idx="6">
                  <c:v>#N/A</c:v>
                </c:pt>
                <c:pt idx="7">
                  <c:v>0.35</c:v>
                </c:pt>
                <c:pt idx="8">
                  <c:v>#N/A</c:v>
                </c:pt>
                <c:pt idx="9">
                  <c:v>0.56000000000000005</c:v>
                </c:pt>
              </c:numCache>
            </c:numRef>
          </c:val>
          <c:extLst>
            <c:ext xmlns:c16="http://schemas.microsoft.com/office/drawing/2014/chart" uri="{C3380CC4-5D6E-409C-BE32-E72D297353CC}">
              <c16:uniqueId val="{00000004-7129-4905-864A-4C717192E83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0.82</c:v>
                </c:pt>
                <c:pt idx="2">
                  <c:v>#N/A</c:v>
                </c:pt>
                <c:pt idx="3">
                  <c:v>0.25</c:v>
                </c:pt>
                <c:pt idx="4">
                  <c:v>#N/A</c:v>
                </c:pt>
                <c:pt idx="5">
                  <c:v>1.72</c:v>
                </c:pt>
                <c:pt idx="6">
                  <c:v>#N/A</c:v>
                </c:pt>
                <c:pt idx="7">
                  <c:v>1.8</c:v>
                </c:pt>
                <c:pt idx="8">
                  <c:v>#N/A</c:v>
                </c:pt>
                <c:pt idx="9">
                  <c:v>1.88</c:v>
                </c:pt>
              </c:numCache>
            </c:numRef>
          </c:val>
          <c:extLst>
            <c:ext xmlns:c16="http://schemas.microsoft.com/office/drawing/2014/chart" uri="{C3380CC4-5D6E-409C-BE32-E72D297353CC}">
              <c16:uniqueId val="{00000005-7129-4905-864A-4C717192E83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1.6</c:v>
                </c:pt>
                <c:pt idx="2">
                  <c:v>#N/A</c:v>
                </c:pt>
                <c:pt idx="3">
                  <c:v>1.82</c:v>
                </c:pt>
                <c:pt idx="4">
                  <c:v>#N/A</c:v>
                </c:pt>
                <c:pt idx="5">
                  <c:v>2.0699999999999998</c:v>
                </c:pt>
                <c:pt idx="6">
                  <c:v>#N/A</c:v>
                </c:pt>
                <c:pt idx="7">
                  <c:v>2.48</c:v>
                </c:pt>
                <c:pt idx="8">
                  <c:v>#N/A</c:v>
                </c:pt>
                <c:pt idx="9">
                  <c:v>2.25</c:v>
                </c:pt>
              </c:numCache>
            </c:numRef>
          </c:val>
          <c:extLst>
            <c:ext xmlns:c16="http://schemas.microsoft.com/office/drawing/2014/chart" uri="{C3380CC4-5D6E-409C-BE32-E72D297353CC}">
              <c16:uniqueId val="{00000006-7129-4905-864A-4C717192E83A}"/>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0.03</c:v>
                </c:pt>
                <c:pt idx="2">
                  <c:v>#N/A</c:v>
                </c:pt>
                <c:pt idx="3">
                  <c:v>0.14000000000000001</c:v>
                </c:pt>
                <c:pt idx="4">
                  <c:v>#N/A</c:v>
                </c:pt>
                <c:pt idx="5">
                  <c:v>7.0000000000000007E-2</c:v>
                </c:pt>
                <c:pt idx="6">
                  <c:v>#N/A</c:v>
                </c:pt>
                <c:pt idx="7">
                  <c:v>0.02</c:v>
                </c:pt>
                <c:pt idx="8">
                  <c:v>#N/A</c:v>
                </c:pt>
                <c:pt idx="9">
                  <c:v>4.1900000000000004</c:v>
                </c:pt>
              </c:numCache>
            </c:numRef>
          </c:val>
          <c:extLst>
            <c:ext xmlns:c16="http://schemas.microsoft.com/office/drawing/2014/chart" uri="{C3380CC4-5D6E-409C-BE32-E72D297353CC}">
              <c16:uniqueId val="{00000007-7129-4905-864A-4C717192E83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3.7</c:v>
                </c:pt>
                <c:pt idx="2">
                  <c:v>#N/A</c:v>
                </c:pt>
                <c:pt idx="3">
                  <c:v>4.78</c:v>
                </c:pt>
                <c:pt idx="4">
                  <c:v>#N/A</c:v>
                </c:pt>
                <c:pt idx="5">
                  <c:v>6.85</c:v>
                </c:pt>
                <c:pt idx="6">
                  <c:v>#N/A</c:v>
                </c:pt>
                <c:pt idx="7">
                  <c:v>4.71</c:v>
                </c:pt>
                <c:pt idx="8">
                  <c:v>#N/A</c:v>
                </c:pt>
                <c:pt idx="9">
                  <c:v>7.57</c:v>
                </c:pt>
              </c:numCache>
            </c:numRef>
          </c:val>
          <c:extLst>
            <c:ext xmlns:c16="http://schemas.microsoft.com/office/drawing/2014/chart" uri="{C3380CC4-5D6E-409C-BE32-E72D297353CC}">
              <c16:uniqueId val="{00000008-7129-4905-864A-4C717192E83A}"/>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9.65</c:v>
                </c:pt>
                <c:pt idx="2">
                  <c:v>#N/A</c:v>
                </c:pt>
                <c:pt idx="3">
                  <c:v>9.82</c:v>
                </c:pt>
                <c:pt idx="4">
                  <c:v>#N/A</c:v>
                </c:pt>
                <c:pt idx="5">
                  <c:v>9.5299999999999994</c:v>
                </c:pt>
                <c:pt idx="6">
                  <c:v>#N/A</c:v>
                </c:pt>
                <c:pt idx="7">
                  <c:v>9.32</c:v>
                </c:pt>
                <c:pt idx="8">
                  <c:v>#N/A</c:v>
                </c:pt>
                <c:pt idx="9">
                  <c:v>9.14</c:v>
                </c:pt>
              </c:numCache>
            </c:numRef>
          </c:val>
          <c:extLst>
            <c:ext xmlns:c16="http://schemas.microsoft.com/office/drawing/2014/chart" uri="{C3380CC4-5D6E-409C-BE32-E72D297353CC}">
              <c16:uniqueId val="{00000009-7129-4905-864A-4C717192E83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1010</c:v>
                </c:pt>
                <c:pt idx="5">
                  <c:v>1029</c:v>
                </c:pt>
                <c:pt idx="8">
                  <c:v>1032</c:v>
                </c:pt>
                <c:pt idx="11">
                  <c:v>1023</c:v>
                </c:pt>
                <c:pt idx="14">
                  <c:v>972</c:v>
                </c:pt>
              </c:numCache>
            </c:numRef>
          </c:val>
          <c:extLst>
            <c:ext xmlns:c16="http://schemas.microsoft.com/office/drawing/2014/chart" uri="{C3380CC4-5D6E-409C-BE32-E72D297353CC}">
              <c16:uniqueId val="{00000000-9E2B-40C1-8E74-66B76A3541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E2B-40C1-8E74-66B76A3541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E2B-40C1-8E74-66B76A3541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90</c:v>
                </c:pt>
                <c:pt idx="3">
                  <c:v>123</c:v>
                </c:pt>
                <c:pt idx="6">
                  <c:v>123</c:v>
                </c:pt>
                <c:pt idx="9">
                  <c:v>117</c:v>
                </c:pt>
                <c:pt idx="12">
                  <c:v>119</c:v>
                </c:pt>
              </c:numCache>
            </c:numRef>
          </c:val>
          <c:extLst>
            <c:ext xmlns:c16="http://schemas.microsoft.com/office/drawing/2014/chart" uri="{C3380CC4-5D6E-409C-BE32-E72D297353CC}">
              <c16:uniqueId val="{00000003-9E2B-40C1-8E74-66B76A3541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505</c:v>
                </c:pt>
                <c:pt idx="3">
                  <c:v>472</c:v>
                </c:pt>
                <c:pt idx="6">
                  <c:v>441</c:v>
                </c:pt>
                <c:pt idx="9">
                  <c:v>398</c:v>
                </c:pt>
                <c:pt idx="12">
                  <c:v>347</c:v>
                </c:pt>
              </c:numCache>
            </c:numRef>
          </c:val>
          <c:extLst>
            <c:ext xmlns:c16="http://schemas.microsoft.com/office/drawing/2014/chart" uri="{C3380CC4-5D6E-409C-BE32-E72D297353CC}">
              <c16:uniqueId val="{00000004-9E2B-40C1-8E74-66B76A3541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2B-40C1-8E74-66B76A3541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E2B-40C1-8E74-66B76A3541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800</c:v>
                </c:pt>
                <c:pt idx="3">
                  <c:v>860</c:v>
                </c:pt>
                <c:pt idx="6">
                  <c:v>905</c:v>
                </c:pt>
                <c:pt idx="9">
                  <c:v>927</c:v>
                </c:pt>
                <c:pt idx="12">
                  <c:v>895</c:v>
                </c:pt>
              </c:numCache>
            </c:numRef>
          </c:val>
          <c:extLst>
            <c:ext xmlns:c16="http://schemas.microsoft.com/office/drawing/2014/chart" uri="{C3380CC4-5D6E-409C-BE32-E72D297353CC}">
              <c16:uniqueId val="{00000007-9E2B-40C1-8E74-66B76A35414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385</c:v>
                </c:pt>
                <c:pt idx="2">
                  <c:v>#N/A</c:v>
                </c:pt>
                <c:pt idx="3">
                  <c:v>#N/A</c:v>
                </c:pt>
                <c:pt idx="4">
                  <c:v>426</c:v>
                </c:pt>
                <c:pt idx="5">
                  <c:v>#N/A</c:v>
                </c:pt>
                <c:pt idx="6">
                  <c:v>#N/A</c:v>
                </c:pt>
                <c:pt idx="7">
                  <c:v>437</c:v>
                </c:pt>
                <c:pt idx="8">
                  <c:v>#N/A</c:v>
                </c:pt>
                <c:pt idx="9">
                  <c:v>#N/A</c:v>
                </c:pt>
                <c:pt idx="10">
                  <c:v>419</c:v>
                </c:pt>
                <c:pt idx="11">
                  <c:v>#N/A</c:v>
                </c:pt>
                <c:pt idx="12">
                  <c:v>#N/A</c:v>
                </c:pt>
                <c:pt idx="13">
                  <c:v>389</c:v>
                </c:pt>
                <c:pt idx="14">
                  <c:v>#N/A</c:v>
                </c:pt>
              </c:numCache>
            </c:numRef>
          </c:val>
          <c:smooth val="0"/>
          <c:extLst>
            <c:ext xmlns:c16="http://schemas.microsoft.com/office/drawing/2014/chart" uri="{C3380CC4-5D6E-409C-BE32-E72D297353CC}">
              <c16:uniqueId val="{00000008-9E2B-40C1-8E74-66B76A35414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10161</c:v>
                </c:pt>
                <c:pt idx="5">
                  <c:v>9839</c:v>
                </c:pt>
                <c:pt idx="8">
                  <c:v>9346</c:v>
                </c:pt>
                <c:pt idx="11">
                  <c:v>8867</c:v>
                </c:pt>
                <c:pt idx="14">
                  <c:v>8447</c:v>
                </c:pt>
              </c:numCache>
            </c:numRef>
          </c:val>
          <c:extLst>
            <c:ext xmlns:c16="http://schemas.microsoft.com/office/drawing/2014/chart" uri="{C3380CC4-5D6E-409C-BE32-E72D297353CC}">
              <c16:uniqueId val="{00000000-C7F6-4B9E-91F0-56877C8635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171</c:v>
                </c:pt>
                <c:pt idx="5">
                  <c:v>126</c:v>
                </c:pt>
                <c:pt idx="8">
                  <c:v>89</c:v>
                </c:pt>
                <c:pt idx="11">
                  <c:v>48</c:v>
                </c:pt>
                <c:pt idx="14">
                  <c:v>28</c:v>
                </c:pt>
              </c:numCache>
            </c:numRef>
          </c:val>
          <c:extLst>
            <c:ext xmlns:c16="http://schemas.microsoft.com/office/drawing/2014/chart" uri="{C3380CC4-5D6E-409C-BE32-E72D297353CC}">
              <c16:uniqueId val="{00000001-C7F6-4B9E-91F0-56877C8635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3950</c:v>
                </c:pt>
                <c:pt idx="5">
                  <c:v>4160</c:v>
                </c:pt>
                <c:pt idx="8">
                  <c:v>4651</c:v>
                </c:pt>
                <c:pt idx="11">
                  <c:v>5014</c:v>
                </c:pt>
                <c:pt idx="14">
                  <c:v>5004</c:v>
                </c:pt>
              </c:numCache>
            </c:numRef>
          </c:val>
          <c:extLst>
            <c:ext xmlns:c16="http://schemas.microsoft.com/office/drawing/2014/chart" uri="{C3380CC4-5D6E-409C-BE32-E72D297353CC}">
              <c16:uniqueId val="{00000002-C7F6-4B9E-91F0-56877C8635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7F6-4B9E-91F0-56877C8635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7F6-4B9E-91F0-56877C8635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F6-4B9E-91F0-56877C8635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1889</c:v>
                </c:pt>
                <c:pt idx="3">
                  <c:v>1892</c:v>
                </c:pt>
                <c:pt idx="6">
                  <c:v>1809</c:v>
                </c:pt>
                <c:pt idx="9">
                  <c:v>1796</c:v>
                </c:pt>
                <c:pt idx="12">
                  <c:v>1735</c:v>
                </c:pt>
              </c:numCache>
            </c:numRef>
          </c:val>
          <c:extLst>
            <c:ext xmlns:c16="http://schemas.microsoft.com/office/drawing/2014/chart" uri="{C3380CC4-5D6E-409C-BE32-E72D297353CC}">
              <c16:uniqueId val="{00000006-C7F6-4B9E-91F0-56877C8635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1341</c:v>
                </c:pt>
                <c:pt idx="3">
                  <c:v>1271</c:v>
                </c:pt>
                <c:pt idx="6">
                  <c:v>1206</c:v>
                </c:pt>
                <c:pt idx="9">
                  <c:v>1235</c:v>
                </c:pt>
                <c:pt idx="12">
                  <c:v>1162</c:v>
                </c:pt>
              </c:numCache>
            </c:numRef>
          </c:val>
          <c:extLst>
            <c:ext xmlns:c16="http://schemas.microsoft.com/office/drawing/2014/chart" uri="{C3380CC4-5D6E-409C-BE32-E72D297353CC}">
              <c16:uniqueId val="{00000007-C7F6-4B9E-91F0-56877C8635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2391</c:v>
                </c:pt>
                <c:pt idx="3">
                  <c:v>2050</c:v>
                </c:pt>
                <c:pt idx="6">
                  <c:v>1721</c:v>
                </c:pt>
                <c:pt idx="9">
                  <c:v>1478</c:v>
                </c:pt>
                <c:pt idx="12">
                  <c:v>1298</c:v>
                </c:pt>
              </c:numCache>
            </c:numRef>
          </c:val>
          <c:extLst>
            <c:ext xmlns:c16="http://schemas.microsoft.com/office/drawing/2014/chart" uri="{C3380CC4-5D6E-409C-BE32-E72D297353CC}">
              <c16:uniqueId val="{00000008-C7F6-4B9E-91F0-56877C8635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7F6-4B9E-91F0-56877C8635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9122</c:v>
                </c:pt>
                <c:pt idx="3">
                  <c:v>8986</c:v>
                </c:pt>
                <c:pt idx="6">
                  <c:v>8626</c:v>
                </c:pt>
                <c:pt idx="9">
                  <c:v>8217</c:v>
                </c:pt>
                <c:pt idx="12">
                  <c:v>7980</c:v>
                </c:pt>
              </c:numCache>
            </c:numRef>
          </c:val>
          <c:extLst>
            <c:ext xmlns:c16="http://schemas.microsoft.com/office/drawing/2014/chart" uri="{C3380CC4-5D6E-409C-BE32-E72D297353CC}">
              <c16:uniqueId val="{0000000A-C7F6-4B9E-91F0-56877C86358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461</c:v>
                </c:pt>
                <c:pt idx="2">
                  <c:v>#N/A</c:v>
                </c:pt>
                <c:pt idx="3">
                  <c:v>#N/A</c:v>
                </c:pt>
                <c:pt idx="4">
                  <c:v>76</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7F6-4B9E-91F0-56877C86358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2341</c:v>
                </c:pt>
                <c:pt idx="1">
                  <c:v>1634</c:v>
                </c:pt>
                <c:pt idx="2">
                  <c:v>1637</c:v>
                </c:pt>
              </c:numCache>
            </c:numRef>
          </c:val>
          <c:extLst>
            <c:ext xmlns:c16="http://schemas.microsoft.com/office/drawing/2014/chart" uri="{C3380CC4-5D6E-409C-BE32-E72D297353CC}">
              <c16:uniqueId val="{00000000-E37E-4167-9936-44661CE73F7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100</c:v>
                </c:pt>
                <c:pt idx="1">
                  <c:v>100</c:v>
                </c:pt>
                <c:pt idx="2">
                  <c:v>100</c:v>
                </c:pt>
              </c:numCache>
            </c:numRef>
          </c:val>
          <c:extLst>
            <c:ext xmlns:c16="http://schemas.microsoft.com/office/drawing/2014/chart" uri="{C3380CC4-5D6E-409C-BE32-E72D297353CC}">
              <c16:uniqueId val="{00000001-E37E-4167-9936-44661CE73F7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2185</c:v>
                </c:pt>
                <c:pt idx="1">
                  <c:v>3317</c:v>
                </c:pt>
                <c:pt idx="2">
                  <c:v>3295</c:v>
                </c:pt>
              </c:numCache>
            </c:numRef>
          </c:val>
          <c:extLst>
            <c:ext xmlns:c16="http://schemas.microsoft.com/office/drawing/2014/chart" uri="{C3380CC4-5D6E-409C-BE32-E72D297353CC}">
              <c16:uniqueId val="{00000002-E37E-4167-9936-44661CE73F7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17,900
17,620
94.43
10,568,770
10,017,569
520,362
6,394,826
7,980,092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b="0" i="0" baseline="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b="0" i="0" baseline="0">
              <a:solidFill>
                <a:schemeClr val="dk1"/>
              </a:solidFill>
              <a:effectLst/>
              <a:latin typeface="BIZ UDゴシック" panose="020B0400000000000000" pitchFamily="49" charset="-128"/>
              <a:ea typeface="BIZ UDゴシック" panose="020B0400000000000000" pitchFamily="49" charset="-128"/>
              <a:cs typeface="+mn-cs"/>
            </a:rPr>
            <a:t>令和</a:t>
          </a:r>
          <a:r>
            <a:rPr lang="en-US" altLang="ja-JP" sz="1200" b="0" i="0" baseline="0">
              <a:solidFill>
                <a:schemeClr val="dk1"/>
              </a:solidFill>
              <a:effectLst/>
              <a:latin typeface="BIZ UDゴシック" panose="020B0400000000000000" pitchFamily="49" charset="-128"/>
              <a:ea typeface="BIZ UDゴシック" panose="020B0400000000000000" pitchFamily="49" charset="-128"/>
              <a:cs typeface="+mn-cs"/>
            </a:rPr>
            <a:t>5</a:t>
          </a:r>
          <a:r>
            <a:rPr lang="ja-JP" altLang="ja-JP" sz="1200" b="0" i="0" baseline="0">
              <a:solidFill>
                <a:schemeClr val="dk1"/>
              </a:solidFill>
              <a:effectLst/>
              <a:latin typeface="BIZ UDゴシック" panose="020B0400000000000000" pitchFamily="49" charset="-128"/>
              <a:ea typeface="BIZ UDゴシック" panose="020B0400000000000000" pitchFamily="49" charset="-128"/>
              <a:cs typeface="+mn-cs"/>
            </a:rPr>
            <a:t>年度の財政力指数は単年度で</a:t>
          </a:r>
          <a:r>
            <a:rPr lang="en-US" altLang="ja-JP" sz="1200" b="0" i="0" baseline="0">
              <a:solidFill>
                <a:schemeClr val="dk1"/>
              </a:solidFill>
              <a:effectLst/>
              <a:latin typeface="BIZ UDゴシック" panose="020B0400000000000000" pitchFamily="49" charset="-128"/>
              <a:ea typeface="BIZ UDゴシック" panose="020B0400000000000000" pitchFamily="49" charset="-128"/>
              <a:cs typeface="+mn-cs"/>
            </a:rPr>
            <a:t>0.38</a:t>
          </a:r>
          <a:r>
            <a:rPr lang="ja-JP" altLang="ja-JP" sz="1200" b="0" i="0" baseline="0">
              <a:solidFill>
                <a:schemeClr val="dk1"/>
              </a:solidFill>
              <a:effectLst/>
              <a:latin typeface="BIZ UDゴシック" panose="020B0400000000000000" pitchFamily="49" charset="-128"/>
              <a:ea typeface="BIZ UDゴシック" panose="020B0400000000000000" pitchFamily="49" charset="-128"/>
              <a:cs typeface="+mn-cs"/>
            </a:rPr>
            <a:t>となり</a:t>
          </a:r>
          <a:r>
            <a:rPr lang="en-US" altLang="ja-JP" sz="1200" b="0" i="0" baseline="0">
              <a:solidFill>
                <a:schemeClr val="dk1"/>
              </a:solidFill>
              <a:effectLst/>
              <a:latin typeface="BIZ UDゴシック" panose="020B0400000000000000" pitchFamily="49" charset="-128"/>
              <a:ea typeface="BIZ UDゴシック" panose="020B0400000000000000" pitchFamily="49" charset="-128"/>
              <a:cs typeface="+mn-cs"/>
            </a:rPr>
            <a:t>R4</a:t>
          </a:r>
          <a:r>
            <a:rPr lang="ja-JP" altLang="en-US" sz="1200" b="0" i="0" baseline="0">
              <a:solidFill>
                <a:schemeClr val="dk1"/>
              </a:solidFill>
              <a:effectLst/>
              <a:latin typeface="BIZ UDゴシック" panose="020B0400000000000000" pitchFamily="49" charset="-128"/>
              <a:ea typeface="BIZ UDゴシック" panose="020B0400000000000000" pitchFamily="49" charset="-128"/>
              <a:cs typeface="+mn-cs"/>
            </a:rPr>
            <a:t>単年度</a:t>
          </a:r>
          <a:r>
            <a:rPr lang="en-US" altLang="ja-JP" sz="1200" b="0" i="0" baseline="0">
              <a:solidFill>
                <a:schemeClr val="dk1"/>
              </a:solidFill>
              <a:effectLst/>
              <a:latin typeface="BIZ UDゴシック" panose="020B0400000000000000" pitchFamily="49" charset="-128"/>
              <a:ea typeface="BIZ UDゴシック" panose="020B0400000000000000" pitchFamily="49" charset="-128"/>
              <a:cs typeface="+mn-cs"/>
            </a:rPr>
            <a:t>0.37</a:t>
          </a:r>
          <a:r>
            <a:rPr lang="ja-JP" altLang="en-US" sz="1200" b="0" i="0" baseline="0">
              <a:solidFill>
                <a:schemeClr val="dk1"/>
              </a:solidFill>
              <a:effectLst/>
              <a:latin typeface="BIZ UDゴシック" panose="020B0400000000000000" pitchFamily="49" charset="-128"/>
              <a:ea typeface="BIZ UDゴシック" panose="020B0400000000000000" pitchFamily="49" charset="-128"/>
              <a:cs typeface="+mn-cs"/>
            </a:rPr>
            <a:t>よ</a:t>
          </a:r>
          <a:r>
            <a:rPr lang="ja-JP" altLang="ja-JP" sz="1200" b="0" i="0" baseline="0">
              <a:solidFill>
                <a:schemeClr val="dk1"/>
              </a:solidFill>
              <a:effectLst/>
              <a:latin typeface="BIZ UDゴシック" panose="020B0400000000000000" pitchFamily="49" charset="-128"/>
              <a:ea typeface="BIZ UDゴシック" panose="020B0400000000000000" pitchFamily="49" charset="-128"/>
              <a:cs typeface="+mn-cs"/>
            </a:rPr>
            <a:t>り</a:t>
          </a:r>
          <a:r>
            <a:rPr lang="en-US" altLang="ja-JP" sz="1200" b="0" i="0" baseline="0">
              <a:solidFill>
                <a:schemeClr val="dk1"/>
              </a:solidFill>
              <a:effectLst/>
              <a:latin typeface="BIZ UDゴシック" panose="020B0400000000000000" pitchFamily="49" charset="-128"/>
              <a:ea typeface="BIZ UDゴシック" panose="020B0400000000000000" pitchFamily="49" charset="-128"/>
              <a:cs typeface="+mn-cs"/>
            </a:rPr>
            <a:t>0.01</a:t>
          </a:r>
          <a:r>
            <a:rPr lang="ja-JP" altLang="ja-JP" sz="1200" b="0" i="0" baseline="0">
              <a:solidFill>
                <a:schemeClr val="dk1"/>
              </a:solidFill>
              <a:effectLst/>
              <a:latin typeface="BIZ UDゴシック" panose="020B0400000000000000" pitchFamily="49" charset="-128"/>
              <a:ea typeface="BIZ UDゴシック" panose="020B0400000000000000" pitchFamily="49" charset="-128"/>
              <a:cs typeface="+mn-cs"/>
            </a:rPr>
            <a:t>ポイント改善したが、</a:t>
          </a:r>
          <a:r>
            <a:rPr lang="en-US" altLang="ja-JP" sz="1200" b="0" i="0" baseline="0">
              <a:solidFill>
                <a:schemeClr val="dk1"/>
              </a:solidFill>
              <a:effectLst/>
              <a:latin typeface="BIZ UDゴシック" panose="020B0400000000000000" pitchFamily="49" charset="-128"/>
              <a:ea typeface="BIZ UDゴシック" panose="020B0400000000000000" pitchFamily="49" charset="-128"/>
              <a:cs typeface="+mn-cs"/>
            </a:rPr>
            <a:t>3</a:t>
          </a:r>
          <a:r>
            <a:rPr lang="ja-JP" altLang="ja-JP" sz="1200" b="0" i="0" baseline="0">
              <a:solidFill>
                <a:schemeClr val="dk1"/>
              </a:solidFill>
              <a:effectLst/>
              <a:latin typeface="BIZ UDゴシック" panose="020B0400000000000000" pitchFamily="49" charset="-128"/>
              <a:ea typeface="BIZ UDゴシック" panose="020B0400000000000000" pitchFamily="49" charset="-128"/>
              <a:cs typeface="+mn-cs"/>
            </a:rPr>
            <a:t>か年平均値は</a:t>
          </a:r>
          <a:r>
            <a:rPr lang="en-US" altLang="ja-JP" sz="1200" b="0" i="0" baseline="0">
              <a:solidFill>
                <a:schemeClr val="dk1"/>
              </a:solidFill>
              <a:effectLst/>
              <a:latin typeface="BIZ UDゴシック" panose="020B0400000000000000" pitchFamily="49" charset="-128"/>
              <a:ea typeface="BIZ UDゴシック" panose="020B0400000000000000" pitchFamily="49" charset="-128"/>
              <a:cs typeface="+mn-cs"/>
            </a:rPr>
            <a:t>0.37</a:t>
          </a:r>
          <a:r>
            <a:rPr lang="ja-JP" altLang="en-US" sz="1200" b="0" i="0" baseline="0">
              <a:solidFill>
                <a:schemeClr val="dk1"/>
              </a:solidFill>
              <a:effectLst/>
              <a:latin typeface="BIZ UDゴシック" panose="020B0400000000000000" pitchFamily="49" charset="-128"/>
              <a:ea typeface="BIZ UDゴシック" panose="020B0400000000000000" pitchFamily="49" charset="-128"/>
              <a:cs typeface="+mn-cs"/>
            </a:rPr>
            <a:t>と前年度と同値である。</a:t>
          </a:r>
          <a:endParaRPr lang="ja-JP" altLang="ja-JP" sz="1200">
            <a:effectLst/>
            <a:latin typeface="BIZ UDゴシック" panose="020B0400000000000000" pitchFamily="49" charset="-128"/>
            <a:ea typeface="BIZ UDゴシック" panose="020B0400000000000000" pitchFamily="49" charset="-128"/>
          </a:endParaRPr>
        </a:p>
        <a:p>
          <a:pPr rtl="0" eaLnBrk="1" fontAlgn="auto" latinLnBrk="0" hangingPunct="1"/>
          <a:r>
            <a:rPr lang="ja-JP" altLang="en-US" sz="1200" b="0" i="0" baseline="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b="0" i="0" baseline="0">
              <a:solidFill>
                <a:schemeClr val="dk1"/>
              </a:solidFill>
              <a:effectLst/>
              <a:latin typeface="BIZ UDゴシック" panose="020B0400000000000000" pitchFamily="49" charset="-128"/>
              <a:ea typeface="BIZ UDゴシック" panose="020B0400000000000000" pitchFamily="49" charset="-128"/>
              <a:cs typeface="+mn-cs"/>
            </a:rPr>
            <a:t>収入額が増加した要因は、</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法人事業税額の増による法人事業税交付金</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や</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株式譲渡益の増による株式等譲渡所得割交付金</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の増額が挙げられる。</a:t>
          </a:r>
          <a:r>
            <a:rPr lang="ja-JP" altLang="en-US" sz="1200" b="0" i="0" baseline="0">
              <a:solidFill>
                <a:schemeClr val="dk1"/>
              </a:solidFill>
              <a:effectLst/>
              <a:latin typeface="BIZ UDゴシック" panose="020B0400000000000000" pitchFamily="49" charset="-128"/>
              <a:ea typeface="BIZ UDゴシック" panose="020B0400000000000000" pitchFamily="49" charset="-128"/>
              <a:cs typeface="+mn-cs"/>
            </a:rPr>
            <a:t>需要額が減少した要因は、</a:t>
          </a:r>
          <a:r>
            <a:rPr lang="ja-JP" altLang="ja-JP" sz="1200">
              <a:solidFill>
                <a:sysClr val="windowText" lastClr="000000"/>
              </a:solidFill>
              <a:effectLst/>
              <a:latin typeface="BIZ UDゴシック" panose="020B0400000000000000" pitchFamily="49" charset="-128"/>
              <a:ea typeface="BIZ UDゴシック" panose="020B0400000000000000" pitchFamily="49" charset="-128"/>
              <a:cs typeface="+mn-cs"/>
            </a:rPr>
            <a:t>幼児園・幼稚園の閉園に伴</a:t>
          </a:r>
          <a:r>
            <a:rPr lang="ja-JP" altLang="en-US" sz="1200">
              <a:solidFill>
                <a:sysClr val="windowText" lastClr="000000"/>
              </a:solidFill>
              <a:effectLst/>
              <a:latin typeface="BIZ UDゴシック" panose="020B0400000000000000" pitchFamily="49" charset="-128"/>
              <a:ea typeface="BIZ UDゴシック" panose="020B0400000000000000" pitchFamily="49" charset="-128"/>
              <a:cs typeface="+mn-cs"/>
            </a:rPr>
            <a:t>い</a:t>
          </a:r>
          <a:r>
            <a:rPr lang="ja-JP" altLang="ja-JP" sz="1200">
              <a:solidFill>
                <a:sysClr val="windowText" lastClr="000000"/>
              </a:solidFill>
              <a:effectLst/>
              <a:latin typeface="BIZ UDゴシック" panose="020B0400000000000000" pitchFamily="49" charset="-128"/>
              <a:ea typeface="BIZ UDゴシック" panose="020B0400000000000000" pitchFamily="49" charset="-128"/>
              <a:cs typeface="+mn-cs"/>
            </a:rPr>
            <a:t>人員配置など</a:t>
          </a:r>
          <a:r>
            <a:rPr lang="ja-JP" altLang="en-US" sz="1200">
              <a:solidFill>
                <a:sysClr val="windowText" lastClr="000000"/>
              </a:solidFill>
              <a:effectLst/>
              <a:latin typeface="BIZ UDゴシック" panose="020B0400000000000000" pitchFamily="49" charset="-128"/>
              <a:ea typeface="BIZ UDゴシック" panose="020B0400000000000000" pitchFamily="49" charset="-128"/>
              <a:cs typeface="+mn-cs"/>
            </a:rPr>
            <a:t>を見直すことで人件費が減、また、</a:t>
          </a:r>
          <a:r>
            <a:rPr kumimoji="1" lang="ja-JP" altLang="ja-JP" sz="1200">
              <a:solidFill>
                <a:sysClr val="windowText" lastClr="000000"/>
              </a:solidFill>
              <a:effectLst/>
              <a:latin typeface="BIZ UDゴシック" panose="020B0400000000000000" pitchFamily="49" charset="-128"/>
              <a:ea typeface="BIZ UDゴシック" panose="020B0400000000000000" pitchFamily="49" charset="-128"/>
              <a:cs typeface="+mn-cs"/>
            </a:rPr>
            <a:t>計画的な起債償還により</a:t>
          </a:r>
          <a:r>
            <a:rPr lang="ja-JP" altLang="ja-JP" sz="1200" b="0" i="0" baseline="0">
              <a:solidFill>
                <a:sysClr val="windowText" lastClr="000000"/>
              </a:solidFill>
              <a:effectLst/>
              <a:latin typeface="BIZ UDゴシック" panose="020B0400000000000000" pitchFamily="49" charset="-128"/>
              <a:ea typeface="BIZ UDゴシック" panose="020B0400000000000000" pitchFamily="49" charset="-128"/>
              <a:cs typeface="+mn-cs"/>
            </a:rPr>
            <a:t>公債費</a:t>
          </a:r>
          <a:r>
            <a:rPr lang="ja-JP" altLang="en-US" sz="1200" b="0" i="0" baseline="0">
              <a:solidFill>
                <a:sysClr val="windowText" lastClr="000000"/>
              </a:solidFill>
              <a:effectLst/>
              <a:latin typeface="BIZ UDゴシック" panose="020B0400000000000000" pitchFamily="49" charset="-128"/>
              <a:ea typeface="BIZ UDゴシック" panose="020B0400000000000000" pitchFamily="49" charset="-128"/>
              <a:cs typeface="+mn-cs"/>
            </a:rPr>
            <a:t>が減少</a:t>
          </a:r>
          <a:r>
            <a:rPr lang="ja-JP" altLang="ja-JP" sz="1200" b="0" i="0" baseline="0">
              <a:solidFill>
                <a:sysClr val="windowText" lastClr="000000"/>
              </a:solidFill>
              <a:effectLst/>
              <a:latin typeface="BIZ UDゴシック" panose="020B0400000000000000" pitchFamily="49" charset="-128"/>
              <a:ea typeface="BIZ UDゴシック" panose="020B0400000000000000" pitchFamily="49" charset="-128"/>
              <a:cs typeface="+mn-cs"/>
            </a:rPr>
            <a:t>した</a:t>
          </a:r>
          <a:r>
            <a:rPr lang="ja-JP" altLang="en-US" sz="1200">
              <a:solidFill>
                <a:sysClr val="windowText" lastClr="000000"/>
              </a:solidFill>
              <a:effectLst/>
              <a:latin typeface="BIZ UDゴシック" panose="020B0400000000000000" pitchFamily="49" charset="-128"/>
              <a:ea typeface="BIZ UDゴシック" panose="020B0400000000000000" pitchFamily="49" charset="-128"/>
              <a:cs typeface="+mn-cs"/>
            </a:rPr>
            <a:t>などが挙げられる。</a:t>
          </a:r>
          <a:endParaRPr lang="en-US" altLang="ja-JP" sz="12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rtl="0" eaLnBrk="1" fontAlgn="auto" latinLnBrk="0" hangingPunct="1"/>
          <a:r>
            <a:rPr lang="ja-JP" altLang="en-US" sz="1200" b="0" i="0" baseline="0">
              <a:solidFill>
                <a:schemeClr val="dk1"/>
              </a:solidFill>
              <a:effectLst/>
              <a:latin typeface="BIZ UDゴシック" panose="020B0400000000000000" pitchFamily="49" charset="-128"/>
              <a:ea typeface="BIZ UDゴシック" panose="020B0400000000000000" pitchFamily="49" charset="-128"/>
              <a:cs typeface="+mn-cs"/>
            </a:rPr>
            <a:t>　今後も移住定住や企業誘致を推進し税収の増加や地域活性化を図りたい。</a:t>
          </a:r>
          <a:endParaRPr lang="ja-JP" altLang="ja-JP" sz="1200">
            <a:effectLst/>
            <a:latin typeface="BIZ UDゴシック" panose="020B0400000000000000" pitchFamily="49" charset="-128"/>
            <a:ea typeface="BIZ UDゴシック" panose="020B0400000000000000"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49288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2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37798</xdr:rowOff>
    </xdr:from>
    <xdr:to>
      <xdr:col>19</xdr:col>
      <xdr:colOff>133350</xdr:colOff>
      <xdr:row>43</xdr:row>
      <xdr:rowOff>49288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37798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26307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142015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158448</xdr:rowOff>
    </xdr:from>
    <xdr:to>
      <xdr:col>15</xdr:col>
      <xdr:colOff>133350</xdr:colOff>
      <xdr:row>43</xdr:row>
      <xdr:rowOff>88598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BIZ UDゴシック" panose="020B0400000000000000" pitchFamily="49" charset="-128"/>
              <a:ea typeface="BIZ UDゴシック" panose="020B0400000000000000" pitchFamily="49" charset="-128"/>
            </a:rPr>
            <a:t>　本町は依存財源比率が高く、平成</a:t>
          </a:r>
          <a:r>
            <a:rPr kumimoji="1" lang="en-US" altLang="ja-JP" sz="1100">
              <a:latin typeface="BIZ UDゴシック" panose="020B0400000000000000" pitchFamily="49" charset="-128"/>
              <a:ea typeface="BIZ UDゴシック" panose="020B0400000000000000" pitchFamily="49" charset="-128"/>
            </a:rPr>
            <a:t>27</a:t>
          </a:r>
          <a:r>
            <a:rPr kumimoji="1" lang="ja-JP" altLang="en-US" sz="1100">
              <a:latin typeface="BIZ UDゴシック" panose="020B0400000000000000" pitchFamily="49" charset="-128"/>
              <a:ea typeface="BIZ UDゴシック" panose="020B0400000000000000" pitchFamily="49" charset="-128"/>
            </a:rPr>
            <a:t>年度までは</a:t>
          </a:r>
          <a:r>
            <a:rPr kumimoji="1" lang="en-US" altLang="ja-JP" sz="1100">
              <a:latin typeface="BIZ UDゴシック" panose="020B0400000000000000" pitchFamily="49" charset="-128"/>
              <a:ea typeface="BIZ UDゴシック" panose="020B0400000000000000" pitchFamily="49" charset="-128"/>
            </a:rPr>
            <a:t>85</a:t>
          </a:r>
          <a:r>
            <a:rPr kumimoji="1" lang="ja-JP" altLang="en-US" sz="1100">
              <a:latin typeface="BIZ UDゴシック" panose="020B0400000000000000" pitchFamily="49" charset="-128"/>
              <a:ea typeface="BIZ UDゴシック" panose="020B0400000000000000" pitchFamily="49" charset="-128"/>
            </a:rPr>
            <a:t>％前後であった経常収支比率は段々と上昇し、令和</a:t>
          </a:r>
          <a:r>
            <a:rPr kumimoji="1" lang="en-US" altLang="ja-JP" sz="1100">
              <a:latin typeface="BIZ UDゴシック" panose="020B0400000000000000" pitchFamily="49" charset="-128"/>
              <a:ea typeface="BIZ UDゴシック" panose="020B0400000000000000" pitchFamily="49" charset="-128"/>
            </a:rPr>
            <a:t>4</a:t>
          </a:r>
          <a:r>
            <a:rPr kumimoji="1" lang="ja-JP" altLang="en-US" sz="1100">
              <a:latin typeface="BIZ UDゴシック" panose="020B0400000000000000" pitchFamily="49" charset="-128"/>
              <a:ea typeface="BIZ UDゴシック" panose="020B0400000000000000" pitchFamily="49" charset="-128"/>
            </a:rPr>
            <a:t>年度において</a:t>
          </a:r>
          <a:r>
            <a:rPr kumimoji="1" lang="en-US" altLang="ja-JP" sz="1100">
              <a:latin typeface="BIZ UDゴシック" panose="020B0400000000000000" pitchFamily="49" charset="-128"/>
              <a:ea typeface="BIZ UDゴシック" panose="020B0400000000000000" pitchFamily="49" charset="-128"/>
            </a:rPr>
            <a:t>97.4%</a:t>
          </a:r>
          <a:r>
            <a:rPr kumimoji="1" lang="ja-JP" altLang="en-US" sz="1100">
              <a:latin typeface="BIZ UDゴシック" panose="020B0400000000000000" pitchFamily="49" charset="-128"/>
              <a:ea typeface="BIZ UDゴシック" panose="020B0400000000000000" pitchFamily="49" charset="-128"/>
            </a:rPr>
            <a:t>となったが、令和</a:t>
          </a:r>
          <a:r>
            <a:rPr kumimoji="1" lang="en-US" altLang="ja-JP" sz="1100">
              <a:latin typeface="BIZ UDゴシック" panose="020B0400000000000000" pitchFamily="49" charset="-128"/>
              <a:ea typeface="BIZ UDゴシック" panose="020B0400000000000000" pitchFamily="49" charset="-128"/>
            </a:rPr>
            <a:t>5</a:t>
          </a:r>
          <a:r>
            <a:rPr kumimoji="1" lang="ja-JP" altLang="en-US" sz="1100">
              <a:latin typeface="BIZ UDゴシック" panose="020B0400000000000000" pitchFamily="49" charset="-128"/>
              <a:ea typeface="BIZ UDゴシック" panose="020B0400000000000000" pitchFamily="49" charset="-128"/>
            </a:rPr>
            <a:t>年度は</a:t>
          </a:r>
          <a:r>
            <a:rPr kumimoji="1" lang="en-US" altLang="ja-JP" sz="1100">
              <a:latin typeface="BIZ UDゴシック" panose="020B0400000000000000" pitchFamily="49" charset="-128"/>
              <a:ea typeface="BIZ UDゴシック" panose="020B0400000000000000" pitchFamily="49" charset="-128"/>
            </a:rPr>
            <a:t>96.8%</a:t>
          </a:r>
          <a:r>
            <a:rPr kumimoji="1" lang="ja-JP" altLang="en-US" sz="1100">
              <a:latin typeface="BIZ UDゴシック" panose="020B0400000000000000" pitchFamily="49" charset="-128"/>
              <a:ea typeface="BIZ UDゴシック" panose="020B0400000000000000" pitchFamily="49" charset="-128"/>
            </a:rPr>
            <a:t>となり</a:t>
          </a:r>
          <a:r>
            <a:rPr kumimoji="1" lang="en-US" altLang="ja-JP" sz="1100">
              <a:latin typeface="BIZ UDゴシック" panose="020B0400000000000000" pitchFamily="49" charset="-128"/>
              <a:ea typeface="BIZ UDゴシック" panose="020B0400000000000000" pitchFamily="49" charset="-128"/>
            </a:rPr>
            <a:t>0.6</a:t>
          </a:r>
          <a:r>
            <a:rPr kumimoji="1" lang="ja-JP" altLang="en-US" sz="1100">
              <a:latin typeface="BIZ UDゴシック" panose="020B0400000000000000" pitchFamily="49" charset="-128"/>
              <a:ea typeface="BIZ UDゴシック" panose="020B0400000000000000" pitchFamily="49" charset="-128"/>
            </a:rPr>
            <a:t>ポイントの減となった。</a:t>
          </a:r>
          <a:endParaRPr kumimoji="1" lang="en-US" altLang="ja-JP" sz="1100">
            <a:latin typeface="BIZ UDゴシック" panose="020B0400000000000000" pitchFamily="49" charset="-128"/>
            <a:ea typeface="BIZ UDゴシック" panose="020B0400000000000000" pitchFamily="49" charset="-128"/>
          </a:endParaRPr>
        </a:p>
        <a:p>
          <a:r>
            <a:rPr lang="ja-JP" altLang="en-US" sz="1100" b="0" i="0" baseline="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100" b="0" i="0" baseline="0">
              <a:solidFill>
                <a:schemeClr val="dk1"/>
              </a:solidFill>
              <a:effectLst/>
              <a:latin typeface="BIZ UDゴシック" panose="020B0400000000000000" pitchFamily="49" charset="-128"/>
              <a:ea typeface="BIZ UDゴシック" panose="020B0400000000000000" pitchFamily="49" charset="-128"/>
              <a:cs typeface="+mn-cs"/>
            </a:rPr>
            <a:t>経常収支比率の分母である経常一般財源</a:t>
          </a:r>
          <a:r>
            <a:rPr lang="ja-JP" altLang="en-US" sz="1100" b="0" i="0" baseline="0">
              <a:solidFill>
                <a:schemeClr val="dk1"/>
              </a:solidFill>
              <a:effectLst/>
              <a:latin typeface="BIZ UDゴシック" panose="020B0400000000000000" pitchFamily="49" charset="-128"/>
              <a:ea typeface="BIZ UDゴシック" panose="020B0400000000000000" pitchFamily="49" charset="-128"/>
              <a:cs typeface="+mn-cs"/>
            </a:rPr>
            <a:t>等</a:t>
          </a:r>
          <a:r>
            <a:rPr lang="ja-JP" altLang="ja-JP" sz="1100" b="0" i="0" baseline="0">
              <a:solidFill>
                <a:schemeClr val="dk1"/>
              </a:solidFill>
              <a:effectLst/>
              <a:latin typeface="BIZ UDゴシック" panose="020B0400000000000000" pitchFamily="49" charset="-128"/>
              <a:ea typeface="BIZ UDゴシック" panose="020B0400000000000000" pitchFamily="49" charset="-128"/>
              <a:cs typeface="+mn-cs"/>
            </a:rPr>
            <a:t>において、</a:t>
          </a:r>
          <a:r>
            <a:rPr kumimoji="1" lang="ja-JP" altLang="en-US" sz="1100">
              <a:latin typeface="BIZ UDゴシック" panose="020B0400000000000000" pitchFamily="49" charset="-128"/>
              <a:ea typeface="BIZ UDゴシック" panose="020B0400000000000000" pitchFamily="49" charset="-128"/>
            </a:rPr>
            <a:t>地方税・地方譲与税は横ばいであったが地方交付税は減少し、全体では減であった。</a:t>
          </a:r>
          <a:r>
            <a:rPr lang="ja-JP" altLang="ja-JP" sz="1100" b="0" i="0" baseline="0">
              <a:solidFill>
                <a:schemeClr val="dk1"/>
              </a:solidFill>
              <a:effectLst/>
              <a:latin typeface="BIZ UDゴシック" panose="020B0400000000000000" pitchFamily="49" charset="-128"/>
              <a:ea typeface="BIZ UDゴシック" panose="020B0400000000000000" pitchFamily="49" charset="-128"/>
              <a:cs typeface="+mn-cs"/>
            </a:rPr>
            <a:t>分子となる経常経費充当一般財源</a:t>
          </a:r>
          <a:r>
            <a:rPr lang="ja-JP" altLang="en-US" sz="1100" b="0" i="0" baseline="0">
              <a:solidFill>
                <a:schemeClr val="dk1"/>
              </a:solidFill>
              <a:effectLst/>
              <a:latin typeface="BIZ UDゴシック" panose="020B0400000000000000" pitchFamily="49" charset="-128"/>
              <a:ea typeface="BIZ UDゴシック" panose="020B0400000000000000" pitchFamily="49" charset="-128"/>
              <a:cs typeface="+mn-cs"/>
            </a:rPr>
            <a:t>等</a:t>
          </a:r>
          <a:r>
            <a:rPr lang="ja-JP" altLang="ja-JP" sz="1100" b="0" i="0" baseline="0">
              <a:solidFill>
                <a:schemeClr val="dk1"/>
              </a:solidFill>
              <a:effectLst/>
              <a:latin typeface="BIZ UDゴシック" panose="020B0400000000000000" pitchFamily="49" charset="-128"/>
              <a:ea typeface="BIZ UDゴシック" panose="020B0400000000000000" pitchFamily="49" charset="-128"/>
              <a:cs typeface="+mn-cs"/>
            </a:rPr>
            <a:t>は</a:t>
          </a:r>
          <a:r>
            <a:rPr lang="ja-JP" altLang="en-US" sz="1100" b="0" i="0" baseline="0">
              <a:solidFill>
                <a:schemeClr val="dk1"/>
              </a:solidFill>
              <a:effectLst/>
              <a:latin typeface="BIZ UDゴシック" panose="020B0400000000000000" pitchFamily="49" charset="-128"/>
              <a:ea typeface="BIZ UDゴシック" panose="020B0400000000000000" pitchFamily="49" charset="-128"/>
              <a:cs typeface="+mn-cs"/>
            </a:rPr>
            <a:t>、</a:t>
          </a:r>
          <a:r>
            <a:rPr lang="ja-JP" altLang="ja-JP" sz="1100">
              <a:solidFill>
                <a:schemeClr val="dk1"/>
              </a:solidFill>
              <a:effectLst/>
              <a:latin typeface="BIZ UDゴシック" panose="020B0400000000000000" pitchFamily="49" charset="-128"/>
              <a:ea typeface="BIZ UDゴシック" panose="020B0400000000000000" pitchFamily="49" charset="-128"/>
              <a:cs typeface="+mn-cs"/>
            </a:rPr>
            <a:t>幼児園・幼稚園の閉園に伴い人員配置などを見直すことで人件費が減</a:t>
          </a:r>
          <a:r>
            <a:rPr lang="ja-JP" altLang="en-US"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計画的な起債償還により公債費も減となり、全体で減であった。</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経常経費充当一般財源等の方が経常一般財源等より減少したことから、結果的として令和</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4</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年度より経常収支比率が減となった。</a:t>
          </a:r>
          <a:endParaRPr kumimoji="1" lang="en-US" altLang="ja-JP" sz="1100">
            <a:latin typeface="BIZ UDゴシック" panose="020B0400000000000000" pitchFamily="49" charset="-128"/>
            <a:ea typeface="BIZ UDゴシック" panose="020B0400000000000000"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154940</xdr:rowOff>
    </xdr:from>
    <xdr:to>
      <xdr:col>23</xdr:col>
      <xdr:colOff>133350</xdr:colOff>
      <xdr:row>67</xdr:row>
      <xdr:rowOff>7620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4706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141833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26246</xdr:rowOff>
    </xdr:from>
    <xdr:to>
      <xdr:col>19</xdr:col>
      <xdr:colOff>133350</xdr:colOff>
      <xdr:row>67</xdr:row>
      <xdr:rowOff>7620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34194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41504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4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26246</xdr:rowOff>
    </xdr:from>
    <xdr:to>
      <xdr:col>15</xdr:col>
      <xdr:colOff>82550</xdr:colOff>
      <xdr:row>66</xdr:row>
      <xdr:rowOff>167005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341946"/>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106680</xdr:rowOff>
    </xdr:from>
    <xdr:to>
      <xdr:col>11</xdr:col>
      <xdr:colOff>31750</xdr:colOff>
      <xdr:row>66</xdr:row>
      <xdr:rowOff>167005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42238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142046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104140</xdr:rowOff>
    </xdr:from>
    <xdr:to>
      <xdr:col>23</xdr:col>
      <xdr:colOff>184150</xdr:colOff>
      <xdr:row>67</xdr:row>
      <xdr:rowOff>34290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76217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39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128270</xdr:rowOff>
    </xdr:from>
    <xdr:to>
      <xdr:col>19</xdr:col>
      <xdr:colOff>184150</xdr:colOff>
      <xdr:row>67</xdr:row>
      <xdr:rowOff>58420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43197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53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146896</xdr:rowOff>
    </xdr:from>
    <xdr:to>
      <xdr:col>15</xdr:col>
      <xdr:colOff>133350</xdr:colOff>
      <xdr:row>66</xdr:row>
      <xdr:rowOff>77046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61823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116205</xdr:rowOff>
    </xdr:from>
    <xdr:to>
      <xdr:col>11</xdr:col>
      <xdr:colOff>82550</xdr:colOff>
      <xdr:row>67</xdr:row>
      <xdr:rowOff>46355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43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31132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51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55880</xdr:rowOff>
    </xdr:from>
    <xdr:to>
      <xdr:col>7</xdr:col>
      <xdr:colOff>31750</xdr:colOff>
      <xdr:row>66</xdr:row>
      <xdr:rowOff>157480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142257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[222,379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幼児園・幼稚園の閉園に伴い人員配置などを見直すことで人件費</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が減である。物件費においては</a:t>
          </a:r>
          <a:r>
            <a:rPr kumimoji="1" lang="ja-JP" altLang="en-US" sz="1200">
              <a:latin typeface="BIZ UDゴシック" panose="020B0400000000000000" pitchFamily="49" charset="-128"/>
              <a:ea typeface="BIZ UDゴシック" panose="020B0400000000000000" pitchFamily="49" charset="-128"/>
            </a:rPr>
            <a:t>新型コロナワクチン接種委託料の減、及び吉峰寺キャンプ場解体完了に伴う皆減など、物件費も減である。また、維持補修費も地区要望に伴い道路補修が増となったものの除雪費用の減などにより維持補修費全体では減となっている。</a:t>
          </a:r>
          <a:endParaRPr kumimoji="1" lang="en-US" altLang="ja-JP" sz="1200">
            <a:latin typeface="BIZ UDゴシック" panose="020B0400000000000000" pitchFamily="49" charset="-128"/>
            <a:ea typeface="BIZ UDゴシック" panose="020B0400000000000000" pitchFamily="49"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69901</xdr:rowOff>
    </xdr:from>
    <xdr:to>
      <xdr:col>23</xdr:col>
      <xdr:colOff>133350</xdr:colOff>
      <xdr:row>84</xdr:row>
      <xdr:rowOff>99102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471701"/>
          <a:ext cx="838200" cy="2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75251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34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154073</xdr:rowOff>
    </xdr:from>
    <xdr:to>
      <xdr:col>19</xdr:col>
      <xdr:colOff>133350</xdr:colOff>
      <xdr:row>84</xdr:row>
      <xdr:rowOff>99102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384423"/>
          <a:ext cx="889000" cy="11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159720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47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154073</xdr:rowOff>
    </xdr:from>
    <xdr:to>
      <xdr:col>15</xdr:col>
      <xdr:colOff>82550</xdr:colOff>
      <xdr:row>83</xdr:row>
      <xdr:rowOff>159310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384423"/>
          <a:ext cx="889000" cy="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118380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0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18497</xdr:rowOff>
    </xdr:from>
    <xdr:to>
      <xdr:col>11</xdr:col>
      <xdr:colOff>31750</xdr:colOff>
      <xdr:row>83</xdr:row>
      <xdr:rowOff>159310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248847"/>
          <a:ext cx="889000" cy="14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82397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6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18877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19101</xdr:rowOff>
    </xdr:from>
    <xdr:to>
      <xdr:col>23</xdr:col>
      <xdr:colOff>184150</xdr:colOff>
      <xdr:row>84</xdr:row>
      <xdr:rowOff>120701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42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162628</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39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48302</xdr:rowOff>
    </xdr:from>
    <xdr:to>
      <xdr:col>19</xdr:col>
      <xdr:colOff>184150</xdr:colOff>
      <xdr:row>84</xdr:row>
      <xdr:rowOff>149902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45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134679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536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103273</xdr:rowOff>
    </xdr:from>
    <xdr:to>
      <xdr:col>15</xdr:col>
      <xdr:colOff>133350</xdr:colOff>
      <xdr:row>84</xdr:row>
      <xdr:rowOff>33423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3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18200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42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108510</xdr:rowOff>
    </xdr:from>
    <xdr:to>
      <xdr:col>11</xdr:col>
      <xdr:colOff>82550</xdr:colOff>
      <xdr:row>84</xdr:row>
      <xdr:rowOff>38660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33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23437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42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139147</xdr:rowOff>
    </xdr:from>
    <xdr:to>
      <xdr:col>7</xdr:col>
      <xdr:colOff>31750</xdr:colOff>
      <xdr:row>83</xdr:row>
      <xdr:rowOff>69297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9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54074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28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200" b="0" i="0" baseline="0">
              <a:solidFill>
                <a:schemeClr val="dk1"/>
              </a:solidFill>
              <a:effectLst/>
              <a:latin typeface="BIZ UDゴシック" panose="020B0400000000000000" pitchFamily="49" charset="-128"/>
              <a:ea typeface="BIZ UDゴシック" panose="020B0400000000000000" pitchFamily="49" charset="-128"/>
              <a:cs typeface="+mn-cs"/>
            </a:rPr>
            <a:t>今年度は</a:t>
          </a:r>
          <a:r>
            <a:rPr kumimoji="1" lang="en-US" altLang="ja-JP" sz="1200" b="0" i="0" baseline="0">
              <a:solidFill>
                <a:schemeClr val="dk1"/>
              </a:solidFill>
              <a:effectLst/>
              <a:latin typeface="BIZ UDゴシック" panose="020B0400000000000000" pitchFamily="49" charset="-128"/>
              <a:ea typeface="BIZ UDゴシック" panose="020B0400000000000000" pitchFamily="49" charset="-128"/>
              <a:cs typeface="+mn-cs"/>
            </a:rPr>
            <a:t>93.8</a:t>
          </a:r>
          <a:r>
            <a:rPr kumimoji="1" lang="ja-JP" altLang="ja-JP" sz="1200" b="0" i="0" baseline="0">
              <a:solidFill>
                <a:schemeClr val="dk1"/>
              </a:solidFill>
              <a:effectLst/>
              <a:latin typeface="BIZ UDゴシック" panose="020B0400000000000000" pitchFamily="49" charset="-128"/>
              <a:ea typeface="BIZ UDゴシック" panose="020B0400000000000000" pitchFamily="49" charset="-128"/>
              <a:cs typeface="+mn-cs"/>
            </a:rPr>
            <a:t>と</a:t>
          </a:r>
          <a:r>
            <a:rPr kumimoji="1" lang="en-US" altLang="ja-JP" sz="1200" b="0" i="0" baseline="0">
              <a:solidFill>
                <a:schemeClr val="dk1"/>
              </a:solidFill>
              <a:effectLst/>
              <a:latin typeface="BIZ UDゴシック" panose="020B0400000000000000" pitchFamily="49" charset="-128"/>
              <a:ea typeface="BIZ UDゴシック" panose="020B0400000000000000" pitchFamily="49" charset="-128"/>
              <a:cs typeface="+mn-cs"/>
            </a:rPr>
            <a:t>0.2</a:t>
          </a:r>
          <a:r>
            <a:rPr kumimoji="1" lang="ja-JP" altLang="ja-JP" sz="1200" b="0" i="0" baseline="0">
              <a:solidFill>
                <a:schemeClr val="dk1"/>
              </a:solidFill>
              <a:effectLst/>
              <a:latin typeface="BIZ UDゴシック" panose="020B0400000000000000" pitchFamily="49" charset="-128"/>
              <a:ea typeface="BIZ UDゴシック" panose="020B0400000000000000" pitchFamily="49" charset="-128"/>
              <a:cs typeface="+mn-cs"/>
            </a:rPr>
            <a:t>ポイントの改善で</a:t>
          </a:r>
          <a:r>
            <a:rPr kumimoji="1" lang="ja-JP" altLang="en-US" sz="1200" b="0" i="0" baseline="0">
              <a:solidFill>
                <a:schemeClr val="dk1"/>
              </a:solidFill>
              <a:effectLst/>
              <a:latin typeface="BIZ UDゴシック" panose="020B0400000000000000" pitchFamily="49" charset="-128"/>
              <a:ea typeface="BIZ UDゴシック" panose="020B0400000000000000" pitchFamily="49" charset="-128"/>
              <a:cs typeface="+mn-cs"/>
            </a:rPr>
            <a:t>はあるが、依然として全国平均値を下回っている。</a:t>
          </a:r>
          <a:endParaRPr lang="ja-JP" altLang="ja-JP" sz="1200">
            <a:effectLst/>
            <a:latin typeface="BIZ UDゴシック" panose="020B0400000000000000" pitchFamily="49" charset="-128"/>
            <a:ea typeface="BIZ UDゴシック" panose="020B0400000000000000" pitchFamily="49" charset="-128"/>
          </a:endParaRPr>
        </a:p>
        <a:p>
          <a:pPr eaLnBrk="1" fontAlgn="auto" latinLnBrk="0" hangingPunct="1"/>
          <a:r>
            <a:rPr kumimoji="1" lang="ja-JP" altLang="en-US" sz="1200" b="0" i="0" baseline="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200" b="0" i="0" baseline="0">
              <a:solidFill>
                <a:schemeClr val="dk1"/>
              </a:solidFill>
              <a:effectLst/>
              <a:latin typeface="BIZ UDゴシック" panose="020B0400000000000000" pitchFamily="49" charset="-128"/>
              <a:ea typeface="BIZ UDゴシック" panose="020B0400000000000000" pitchFamily="49" charset="-128"/>
              <a:cs typeface="+mn-cs"/>
            </a:rPr>
            <a:t>今後とも全庁体制により組織機構の合理化や</a:t>
          </a:r>
          <a:r>
            <a:rPr kumimoji="1" lang="en-US" altLang="ja-JP" sz="1200" b="0" i="0" baseline="0">
              <a:solidFill>
                <a:schemeClr val="dk1"/>
              </a:solidFill>
              <a:effectLst/>
              <a:latin typeface="BIZ UDゴシック" panose="020B0400000000000000" pitchFamily="49" charset="-128"/>
              <a:ea typeface="BIZ UDゴシック" panose="020B0400000000000000" pitchFamily="49" charset="-128"/>
              <a:cs typeface="+mn-cs"/>
            </a:rPr>
            <a:t>DX</a:t>
          </a:r>
          <a:r>
            <a:rPr kumimoji="1" lang="ja-JP" altLang="en-US" sz="1200" b="0" i="0" baseline="0">
              <a:solidFill>
                <a:schemeClr val="dk1"/>
              </a:solidFill>
              <a:effectLst/>
              <a:latin typeface="BIZ UDゴシック" panose="020B0400000000000000" pitchFamily="49" charset="-128"/>
              <a:ea typeface="BIZ UDゴシック" panose="020B0400000000000000" pitchFamily="49" charset="-128"/>
              <a:cs typeface="+mn-cs"/>
            </a:rPr>
            <a:t>の活用</a:t>
          </a:r>
          <a:r>
            <a:rPr kumimoji="1" lang="ja-JP" altLang="ja-JP" sz="1200" b="0" i="0" baseline="0">
              <a:solidFill>
                <a:schemeClr val="dk1"/>
              </a:solidFill>
              <a:effectLst/>
              <a:latin typeface="BIZ UDゴシック" panose="020B0400000000000000" pitchFamily="49" charset="-128"/>
              <a:ea typeface="BIZ UDゴシック" panose="020B0400000000000000" pitchFamily="49" charset="-128"/>
              <a:cs typeface="+mn-cs"/>
            </a:rPr>
            <a:t>等に</a:t>
          </a:r>
          <a:r>
            <a:rPr kumimoji="1" lang="ja-JP" altLang="en-US" sz="1200" b="0" i="0" baseline="0">
              <a:solidFill>
                <a:schemeClr val="dk1"/>
              </a:solidFill>
              <a:effectLst/>
              <a:latin typeface="BIZ UDゴシック" panose="020B0400000000000000" pitchFamily="49" charset="-128"/>
              <a:ea typeface="BIZ UDゴシック" panose="020B0400000000000000" pitchFamily="49" charset="-128"/>
              <a:cs typeface="+mn-cs"/>
            </a:rPr>
            <a:t>取り組む</a:t>
          </a:r>
          <a:r>
            <a:rPr kumimoji="1" lang="ja-JP" altLang="ja-JP" sz="1200" b="0" i="0" baseline="0">
              <a:solidFill>
                <a:schemeClr val="dk1"/>
              </a:solidFill>
              <a:effectLst/>
              <a:latin typeface="BIZ UDゴシック" panose="020B0400000000000000" pitchFamily="49" charset="-128"/>
              <a:ea typeface="BIZ UDゴシック" panose="020B0400000000000000" pitchFamily="49" charset="-128"/>
              <a:cs typeface="+mn-cs"/>
            </a:rPr>
            <a:t>。</a:t>
          </a:r>
          <a:endParaRPr lang="ja-JP" altLang="ja-JP" sz="1200">
            <a:effectLst/>
            <a:latin typeface="BIZ UDゴシック" panose="020B0400000000000000" pitchFamily="49" charset="-128"/>
            <a:ea typeface="BIZ UDゴシック" panose="020B0400000000000000"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79728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283266"/>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60272</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3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26105</xdr:rowOff>
    </xdr:from>
    <xdr:to>
      <xdr:col>77</xdr:col>
      <xdr:colOff>44450</xdr:colOff>
      <xdr:row>83</xdr:row>
      <xdr:rowOff>52916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2564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9878</xdr:rowOff>
    </xdr:from>
    <xdr:to>
      <xdr:col>72</xdr:col>
      <xdr:colOff>203200</xdr:colOff>
      <xdr:row>83</xdr:row>
      <xdr:rowOff>26105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068778"/>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3122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9878</xdr:rowOff>
    </xdr:from>
    <xdr:to>
      <xdr:col>68</xdr:col>
      <xdr:colOff>152400</xdr:colOff>
      <xdr:row>82</xdr:row>
      <xdr:rowOff>63500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0687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28928</xdr:rowOff>
    </xdr:from>
    <xdr:to>
      <xdr:col>81</xdr:col>
      <xdr:colOff>95250</xdr:colOff>
      <xdr:row>83</xdr:row>
      <xdr:rowOff>130528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45455</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10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146755</xdr:rowOff>
    </xdr:from>
    <xdr:to>
      <xdr:col>73</xdr:col>
      <xdr:colOff>44450</xdr:colOff>
      <xdr:row>83</xdr:row>
      <xdr:rowOff>76905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87082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130528</xdr:rowOff>
    </xdr:from>
    <xdr:to>
      <xdr:col>68</xdr:col>
      <xdr:colOff>203200</xdr:colOff>
      <xdr:row>82</xdr:row>
      <xdr:rowOff>60678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70855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200" b="0" i="0" baseline="0">
              <a:solidFill>
                <a:schemeClr val="dk1"/>
              </a:solidFill>
              <a:effectLst/>
              <a:latin typeface="BIZ UDゴシック" panose="020B0400000000000000" pitchFamily="49" charset="-128"/>
              <a:ea typeface="BIZ UDゴシック" panose="020B0400000000000000" pitchFamily="49" charset="-128"/>
              <a:cs typeface="+mn-cs"/>
            </a:rPr>
            <a:t>類似団体</a:t>
          </a:r>
          <a:r>
            <a:rPr kumimoji="1" lang="ja-JP" altLang="en-US" sz="1200" b="0" i="0" baseline="0">
              <a:solidFill>
                <a:schemeClr val="dk1"/>
              </a:solidFill>
              <a:effectLst/>
              <a:latin typeface="BIZ UDゴシック" panose="020B0400000000000000" pitchFamily="49" charset="-128"/>
              <a:ea typeface="BIZ UDゴシック" panose="020B0400000000000000" pitchFamily="49" charset="-128"/>
              <a:cs typeface="+mn-cs"/>
            </a:rPr>
            <a:t>内順位が低く、また</a:t>
          </a:r>
          <a:r>
            <a:rPr kumimoji="1" lang="ja-JP" altLang="ja-JP" sz="1200" b="0" i="0" baseline="0">
              <a:solidFill>
                <a:schemeClr val="dk1"/>
              </a:solidFill>
              <a:effectLst/>
              <a:latin typeface="BIZ UDゴシック" panose="020B0400000000000000" pitchFamily="49" charset="-128"/>
              <a:ea typeface="BIZ UDゴシック" panose="020B0400000000000000" pitchFamily="49" charset="-128"/>
              <a:cs typeface="+mn-cs"/>
            </a:rPr>
            <a:t>平均</a:t>
          </a:r>
          <a:r>
            <a:rPr kumimoji="1" lang="ja-JP" altLang="en-US" sz="1200" b="0" i="0" baseline="0">
              <a:solidFill>
                <a:schemeClr val="dk1"/>
              </a:solidFill>
              <a:effectLst/>
              <a:latin typeface="BIZ UDゴシック" panose="020B0400000000000000" pitchFamily="49" charset="-128"/>
              <a:ea typeface="BIZ UDゴシック" panose="020B0400000000000000" pitchFamily="49" charset="-128"/>
              <a:cs typeface="+mn-cs"/>
            </a:rPr>
            <a:t>値</a:t>
          </a:r>
          <a:r>
            <a:rPr kumimoji="1" lang="ja-JP" altLang="ja-JP" sz="1200" b="0" i="0" baseline="0">
              <a:solidFill>
                <a:schemeClr val="dk1"/>
              </a:solidFill>
              <a:effectLst/>
              <a:latin typeface="BIZ UDゴシック" panose="020B0400000000000000" pitchFamily="49" charset="-128"/>
              <a:ea typeface="BIZ UDゴシック" panose="020B0400000000000000" pitchFamily="49" charset="-128"/>
              <a:cs typeface="+mn-cs"/>
            </a:rPr>
            <a:t>を上回る状況が続いているが、主な要因としては住民ニーズに応えるため</a:t>
          </a:r>
          <a:r>
            <a:rPr kumimoji="1" lang="ja-JP" altLang="en-US" sz="1200" b="0" i="0" baseline="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1200" b="0" i="0" baseline="0">
              <a:solidFill>
                <a:schemeClr val="dk1"/>
              </a:solidFill>
              <a:effectLst/>
              <a:latin typeface="BIZ UDゴシック" panose="020B0400000000000000" pitchFamily="49" charset="-128"/>
              <a:ea typeface="BIZ UDゴシック" panose="020B0400000000000000" pitchFamily="49" charset="-128"/>
              <a:cs typeface="+mn-cs"/>
            </a:rPr>
            <a:t>積極的な子育て支援策（</a:t>
          </a:r>
          <a:r>
            <a:rPr kumimoji="1" lang="en-US" altLang="ja-JP" sz="1200" b="0" i="0" baseline="0">
              <a:solidFill>
                <a:schemeClr val="dk1"/>
              </a:solidFill>
              <a:effectLst/>
              <a:latin typeface="BIZ UDゴシック" panose="020B0400000000000000" pitchFamily="49" charset="-128"/>
              <a:ea typeface="BIZ UDゴシック" panose="020B0400000000000000" pitchFamily="49" charset="-128"/>
              <a:cs typeface="+mn-cs"/>
            </a:rPr>
            <a:t>0</a:t>
          </a:r>
          <a:r>
            <a:rPr kumimoji="1" lang="ja-JP" altLang="ja-JP" sz="1200" b="0" i="0" baseline="0">
              <a:solidFill>
                <a:schemeClr val="dk1"/>
              </a:solidFill>
              <a:effectLst/>
              <a:latin typeface="BIZ UDゴシック" panose="020B0400000000000000" pitchFamily="49" charset="-128"/>
              <a:ea typeface="BIZ UDゴシック" panose="020B0400000000000000" pitchFamily="49" charset="-128"/>
              <a:cs typeface="+mn-cs"/>
            </a:rPr>
            <a:t>歳児保育、延長保育</a:t>
          </a:r>
          <a:r>
            <a:rPr kumimoji="1" lang="ja-JP" altLang="en-US" sz="1200" b="0" i="0" baseline="0">
              <a:solidFill>
                <a:schemeClr val="dk1"/>
              </a:solidFill>
              <a:effectLst/>
              <a:latin typeface="BIZ UDゴシック" panose="020B0400000000000000" pitchFamily="49" charset="-128"/>
              <a:ea typeface="BIZ UDゴシック" panose="020B0400000000000000" pitchFamily="49" charset="-128"/>
              <a:cs typeface="+mn-cs"/>
            </a:rPr>
            <a:t>等</a:t>
          </a:r>
          <a:r>
            <a:rPr kumimoji="1" lang="ja-JP" altLang="ja-JP" sz="1200" b="0" i="0" baseline="0">
              <a:solidFill>
                <a:schemeClr val="dk1"/>
              </a:solidFill>
              <a:effectLst/>
              <a:latin typeface="BIZ UDゴシック" panose="020B0400000000000000" pitchFamily="49" charset="-128"/>
              <a:ea typeface="BIZ UDゴシック" panose="020B0400000000000000" pitchFamily="49" charset="-128"/>
              <a:cs typeface="+mn-cs"/>
            </a:rPr>
            <a:t>）の実施に伴い保育関係職員が多いこと、</a:t>
          </a:r>
          <a:r>
            <a:rPr kumimoji="1" lang="ja-JP" altLang="en-US" sz="1200" b="0" i="0" baseline="0">
              <a:solidFill>
                <a:schemeClr val="dk1"/>
              </a:solidFill>
              <a:effectLst/>
              <a:latin typeface="BIZ UDゴシック" panose="020B0400000000000000" pitchFamily="49" charset="-128"/>
              <a:ea typeface="BIZ UDゴシック" panose="020B0400000000000000" pitchFamily="49" charset="-128"/>
              <a:cs typeface="+mn-cs"/>
            </a:rPr>
            <a:t>また、</a:t>
          </a:r>
          <a:r>
            <a:rPr kumimoji="1" lang="ja-JP" altLang="ja-JP" sz="1200" b="0" i="0" baseline="0">
              <a:solidFill>
                <a:schemeClr val="dk1"/>
              </a:solidFill>
              <a:effectLst/>
              <a:latin typeface="BIZ UDゴシック" panose="020B0400000000000000" pitchFamily="49" charset="-128"/>
              <a:ea typeface="BIZ UDゴシック" panose="020B0400000000000000" pitchFamily="49" charset="-128"/>
              <a:cs typeface="+mn-cs"/>
            </a:rPr>
            <a:t>消防本部を町単独で備えていること</a:t>
          </a:r>
          <a:r>
            <a:rPr kumimoji="1" lang="ja-JP" altLang="en-US" sz="1200" b="0" i="0" baseline="0">
              <a:solidFill>
                <a:schemeClr val="dk1"/>
              </a:solidFill>
              <a:effectLst/>
              <a:latin typeface="BIZ UDゴシック" panose="020B0400000000000000" pitchFamily="49" charset="-128"/>
              <a:ea typeface="BIZ UDゴシック" panose="020B0400000000000000" pitchFamily="49" charset="-128"/>
              <a:cs typeface="+mn-cs"/>
            </a:rPr>
            <a:t>などが挙げられる。</a:t>
          </a:r>
          <a:endParaRPr kumimoji="1" lang="en-US" altLang="ja-JP" sz="1200" b="0" i="0" baseline="0">
            <a:solidFill>
              <a:schemeClr val="dk1"/>
            </a:solidFill>
            <a:effectLst/>
            <a:latin typeface="BIZ UDゴシック" panose="020B0400000000000000" pitchFamily="49" charset="-128"/>
            <a:ea typeface="BIZ UDゴシック" panose="020B0400000000000000" pitchFamily="49" charset="-128"/>
            <a:cs typeface="+mn-cs"/>
          </a:endParaRPr>
        </a:p>
        <a:p>
          <a:pPr eaLnBrk="1" fontAlgn="auto" latinLnBrk="0" hangingPunct="1"/>
          <a:r>
            <a:rPr kumimoji="1" lang="ja-JP" altLang="en-US" sz="1200" b="0" i="0" baseline="0">
              <a:solidFill>
                <a:schemeClr val="dk1"/>
              </a:solidFill>
              <a:effectLst/>
              <a:latin typeface="BIZ UDゴシック" panose="020B0400000000000000" pitchFamily="49" charset="-128"/>
              <a:ea typeface="BIZ UDゴシック" panose="020B0400000000000000" pitchFamily="49" charset="-128"/>
              <a:cs typeface="+mn-cs"/>
            </a:rPr>
            <a:t>　町村</a:t>
          </a:r>
          <a:r>
            <a:rPr kumimoji="1" lang="ja-JP" altLang="ja-JP" sz="1200" b="0" i="0" baseline="0">
              <a:solidFill>
                <a:schemeClr val="dk1"/>
              </a:solidFill>
              <a:effectLst/>
              <a:latin typeface="BIZ UDゴシック" panose="020B0400000000000000" pitchFamily="49" charset="-128"/>
              <a:ea typeface="BIZ UDゴシック" panose="020B0400000000000000" pitchFamily="49" charset="-128"/>
              <a:cs typeface="+mn-cs"/>
            </a:rPr>
            <a:t>合併時より計画的に職員数の整理を行ってき</a:t>
          </a:r>
          <a:r>
            <a:rPr kumimoji="1" lang="ja-JP" altLang="en-US" sz="1200" b="0" i="0" baseline="0">
              <a:solidFill>
                <a:schemeClr val="dk1"/>
              </a:solidFill>
              <a:effectLst/>
              <a:latin typeface="BIZ UDゴシック" panose="020B0400000000000000" pitchFamily="49" charset="-128"/>
              <a:ea typeface="BIZ UDゴシック" panose="020B0400000000000000" pitchFamily="49" charset="-128"/>
              <a:cs typeface="+mn-cs"/>
            </a:rPr>
            <a:t>ており、また、</a:t>
          </a:r>
          <a:r>
            <a:rPr lang="ja-JP" altLang="en-US" sz="1200">
              <a:effectLst/>
              <a:latin typeface="BIZ UDゴシック" panose="020B0400000000000000" pitchFamily="49" charset="-128"/>
              <a:ea typeface="BIZ UDゴシック" panose="020B0400000000000000" pitchFamily="49" charset="-128"/>
            </a:rPr>
            <a:t>幼児園・幼稚園の閉園に伴い人事配置を見直すなど適正な定員管理に努めてきたが、多様化する住民ニーズ等に対応するため、</a:t>
          </a:r>
          <a:r>
            <a:rPr lang="en-US" altLang="ja-JP" sz="1200">
              <a:effectLst/>
              <a:latin typeface="BIZ UDゴシック" panose="020B0400000000000000" pitchFamily="49" charset="-128"/>
              <a:ea typeface="BIZ UDゴシック" panose="020B0400000000000000" pitchFamily="49" charset="-128"/>
            </a:rPr>
            <a:t>DX</a:t>
          </a:r>
          <a:r>
            <a:rPr lang="ja-JP" altLang="en-US" sz="1200">
              <a:effectLst/>
              <a:latin typeface="BIZ UDゴシック" panose="020B0400000000000000" pitchFamily="49" charset="-128"/>
              <a:ea typeface="BIZ UDゴシック" panose="020B0400000000000000" pitchFamily="49" charset="-128"/>
            </a:rPr>
            <a:t>の活用なども検討する。</a:t>
          </a:r>
          <a:endParaRPr lang="ja-JP" altLang="ja-JP" sz="1200">
            <a:effectLst/>
            <a:latin typeface="BIZ UDゴシック" panose="020B0400000000000000" pitchFamily="49" charset="-128"/>
            <a:ea typeface="BIZ UDゴシック" panose="020B0400000000000000" pitchFamily="49"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131727</xdr:rowOff>
    </xdr:from>
    <xdr:to>
      <xdr:col>81</xdr:col>
      <xdr:colOff>44450</xdr:colOff>
      <xdr:row>63</xdr:row>
      <xdr:rowOff>137089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933077"/>
          <a:ext cx="8382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121003</xdr:rowOff>
    </xdr:from>
    <xdr:to>
      <xdr:col>77</xdr:col>
      <xdr:colOff>44450</xdr:colOff>
      <xdr:row>63</xdr:row>
      <xdr:rowOff>131727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922353"/>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34237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9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103576</xdr:rowOff>
    </xdr:from>
    <xdr:to>
      <xdr:col>72</xdr:col>
      <xdr:colOff>203200</xdr:colOff>
      <xdr:row>63</xdr:row>
      <xdr:rowOff>121003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904926"/>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26193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4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103576</xdr:rowOff>
    </xdr:from>
    <xdr:to>
      <xdr:col>68</xdr:col>
      <xdr:colOff>152400</xdr:colOff>
      <xdr:row>63</xdr:row>
      <xdr:rowOff>107597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904926"/>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22172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3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53004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86289</xdr:rowOff>
    </xdr:from>
    <xdr:to>
      <xdr:col>81</xdr:col>
      <xdr:colOff>95250</xdr:colOff>
      <xdr:row>64</xdr:row>
      <xdr:rowOff>16439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88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58366</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80927</xdr:rowOff>
    </xdr:from>
    <xdr:to>
      <xdr:col>77</xdr:col>
      <xdr:colOff>95250</xdr:colOff>
      <xdr:row>64</xdr:row>
      <xdr:rowOff>11077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8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167304</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96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70203</xdr:rowOff>
    </xdr:from>
    <xdr:to>
      <xdr:col>73</xdr:col>
      <xdr:colOff>44450</xdr:colOff>
      <xdr:row>64</xdr:row>
      <xdr:rowOff>353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8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156580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957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52776</xdr:rowOff>
    </xdr:from>
    <xdr:to>
      <xdr:col>68</xdr:col>
      <xdr:colOff>203200</xdr:colOff>
      <xdr:row>63</xdr:row>
      <xdr:rowOff>154376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8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139153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94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56797</xdr:rowOff>
    </xdr:from>
    <xdr:to>
      <xdr:col>64</xdr:col>
      <xdr:colOff>152400</xdr:colOff>
      <xdr:row>63</xdr:row>
      <xdr:rowOff>158397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85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143174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944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BIZ UDゴシック" panose="020B0400000000000000" pitchFamily="49" charset="-128"/>
              <a:ea typeface="BIZ UDゴシック" panose="020B0400000000000000" pitchFamily="49" charset="-128"/>
            </a:rPr>
            <a:t>　実質公債費比率は、前年度から</a:t>
          </a:r>
          <a:r>
            <a:rPr kumimoji="1" lang="en-US" altLang="ja-JP" sz="1200">
              <a:latin typeface="BIZ UDゴシック" panose="020B0400000000000000" pitchFamily="49" charset="-128"/>
              <a:ea typeface="BIZ UDゴシック" panose="020B0400000000000000" pitchFamily="49" charset="-128"/>
            </a:rPr>
            <a:t>0.4</a:t>
          </a:r>
          <a:r>
            <a:rPr kumimoji="1" lang="ja-JP" altLang="en-US" sz="1200">
              <a:latin typeface="BIZ UDゴシック" panose="020B0400000000000000" pitchFamily="49" charset="-128"/>
              <a:ea typeface="BIZ UDゴシック" panose="020B0400000000000000" pitchFamily="49" charset="-128"/>
            </a:rPr>
            <a:t>ポイント減少し</a:t>
          </a:r>
          <a:r>
            <a:rPr kumimoji="1" lang="en-US" altLang="ja-JP" sz="1200">
              <a:latin typeface="BIZ UDゴシック" panose="020B0400000000000000" pitchFamily="49" charset="-128"/>
              <a:ea typeface="BIZ UDゴシック" panose="020B0400000000000000" pitchFamily="49" charset="-128"/>
            </a:rPr>
            <a:t>7.5%</a:t>
          </a:r>
          <a:r>
            <a:rPr kumimoji="1" lang="ja-JP" altLang="en-US" sz="1200">
              <a:latin typeface="BIZ UDゴシック" panose="020B0400000000000000" pitchFamily="49" charset="-128"/>
              <a:ea typeface="BIZ UDゴシック" panose="020B0400000000000000" pitchFamily="49" charset="-128"/>
            </a:rPr>
            <a:t>であった。</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公営企業債の元利償還金に対する繰入金において着実に償還が進んでおり前年度から</a:t>
          </a:r>
          <a:r>
            <a:rPr kumimoji="1" lang="en-US" altLang="ja-JP" sz="1200">
              <a:latin typeface="BIZ UDゴシック" panose="020B0400000000000000" pitchFamily="49" charset="-128"/>
              <a:ea typeface="BIZ UDゴシック" panose="020B0400000000000000" pitchFamily="49" charset="-128"/>
            </a:rPr>
            <a:t>51</a:t>
          </a:r>
          <a:r>
            <a:rPr kumimoji="1" lang="ja-JP" altLang="en-US" sz="1200">
              <a:latin typeface="BIZ UDゴシック" panose="020B0400000000000000" pitchFamily="49" charset="-128"/>
              <a:ea typeface="BIZ UDゴシック" panose="020B0400000000000000" pitchFamily="49" charset="-128"/>
            </a:rPr>
            <a:t>百万円の減となった。一般会計においては令和</a:t>
          </a:r>
          <a:r>
            <a:rPr kumimoji="1" lang="en-US" altLang="ja-JP" sz="1200">
              <a:latin typeface="BIZ UDゴシック" panose="020B0400000000000000" pitchFamily="49" charset="-128"/>
              <a:ea typeface="BIZ UDゴシック" panose="020B0400000000000000" pitchFamily="49" charset="-128"/>
            </a:rPr>
            <a:t>4</a:t>
          </a:r>
          <a:r>
            <a:rPr kumimoji="1" lang="ja-JP" altLang="en-US" sz="1200">
              <a:latin typeface="BIZ UDゴシック" panose="020B0400000000000000" pitchFamily="49" charset="-128"/>
              <a:ea typeface="BIZ UDゴシック" panose="020B0400000000000000" pitchFamily="49" charset="-128"/>
            </a:rPr>
            <a:t>年度が公債費のピークであり令和</a:t>
          </a:r>
          <a:r>
            <a:rPr kumimoji="1" lang="en-US" altLang="ja-JP" sz="1200">
              <a:latin typeface="BIZ UDゴシック" panose="020B0400000000000000" pitchFamily="49" charset="-128"/>
              <a:ea typeface="BIZ UDゴシック" panose="020B0400000000000000" pitchFamily="49" charset="-128"/>
            </a:rPr>
            <a:t>5</a:t>
          </a:r>
          <a:r>
            <a:rPr kumimoji="1" lang="ja-JP" altLang="en-US" sz="1200">
              <a:latin typeface="BIZ UDゴシック" panose="020B0400000000000000" pitchFamily="49" charset="-128"/>
              <a:ea typeface="BIZ UDゴシック" panose="020B0400000000000000" pitchFamily="49" charset="-128"/>
            </a:rPr>
            <a:t>年度は前年度から</a:t>
          </a:r>
          <a:r>
            <a:rPr kumimoji="1" lang="en-US" altLang="ja-JP" sz="1200">
              <a:latin typeface="BIZ UDゴシック" panose="020B0400000000000000" pitchFamily="49" charset="-128"/>
              <a:ea typeface="BIZ UDゴシック" panose="020B0400000000000000" pitchFamily="49" charset="-128"/>
            </a:rPr>
            <a:t>32</a:t>
          </a:r>
          <a:r>
            <a:rPr kumimoji="1" lang="ja-JP" altLang="en-US" sz="1200">
              <a:latin typeface="BIZ UDゴシック" panose="020B0400000000000000" pitchFamily="49" charset="-128"/>
              <a:ea typeface="BIZ UDゴシック" panose="020B0400000000000000" pitchFamily="49" charset="-128"/>
            </a:rPr>
            <a:t>百万円の減となり、結果として実質公債費率が減少することとなった。</a:t>
          </a:r>
          <a:endParaRPr kumimoji="1" lang="en-US" altLang="ja-JP" sz="1200">
            <a:latin typeface="BIZ UDゴシック" panose="020B0400000000000000" pitchFamily="49" charset="-128"/>
            <a:ea typeface="BIZ UDゴシック" panose="020B0400000000000000" pitchFamily="49"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42</xdr:row>
      <xdr:rowOff>17356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18608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82144</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42</xdr:row>
      <xdr:rowOff>17356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2182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17356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2021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42</xdr:row>
      <xdr:rowOff>1270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1860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77910</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138006</xdr:rowOff>
    </xdr:from>
    <xdr:to>
      <xdr:col>73</xdr:col>
      <xdr:colOff>44450</xdr:colOff>
      <xdr:row>42</xdr:row>
      <xdr:rowOff>68156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46160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BIZ UDゴシック" panose="020B0400000000000000" pitchFamily="49" charset="-128"/>
              <a:ea typeface="BIZ UDゴシック" panose="020B0400000000000000" pitchFamily="49" charset="-128"/>
            </a:rPr>
            <a:t>　将来負担比率は、平成</a:t>
          </a:r>
          <a:r>
            <a:rPr kumimoji="1" lang="en-US" altLang="ja-JP" sz="1100">
              <a:latin typeface="BIZ UDゴシック" panose="020B0400000000000000" pitchFamily="49" charset="-128"/>
              <a:ea typeface="BIZ UDゴシック" panose="020B0400000000000000" pitchFamily="49" charset="-128"/>
            </a:rPr>
            <a:t>29</a:t>
          </a:r>
          <a:r>
            <a:rPr kumimoji="1" lang="ja-JP" altLang="en-US" sz="1100">
              <a:latin typeface="BIZ UDゴシック" panose="020B0400000000000000" pitchFamily="49" charset="-128"/>
              <a:ea typeface="BIZ UDゴシック" panose="020B0400000000000000" pitchFamily="49" charset="-128"/>
            </a:rPr>
            <a:t>年度の</a:t>
          </a:r>
          <a:r>
            <a:rPr kumimoji="1" lang="en-US" altLang="ja-JP" sz="1100">
              <a:latin typeface="BIZ UDゴシック" panose="020B0400000000000000" pitchFamily="49" charset="-128"/>
              <a:ea typeface="BIZ UDゴシック" panose="020B0400000000000000" pitchFamily="49" charset="-128"/>
            </a:rPr>
            <a:t>22.1</a:t>
          </a:r>
          <a:r>
            <a:rPr kumimoji="1" lang="ja-JP" altLang="en-US" sz="1100">
              <a:latin typeface="BIZ UDゴシック" panose="020B0400000000000000" pitchFamily="49" charset="-128"/>
              <a:ea typeface="BIZ UDゴシック" panose="020B0400000000000000" pitchFamily="49" charset="-128"/>
            </a:rPr>
            <a:t>％から毎年改善を続けており、令和</a:t>
          </a:r>
          <a:r>
            <a:rPr kumimoji="1" lang="en-US" altLang="ja-JP" sz="1100">
              <a:latin typeface="BIZ UDゴシック" panose="020B0400000000000000" pitchFamily="49" charset="-128"/>
              <a:ea typeface="BIZ UDゴシック" panose="020B0400000000000000" pitchFamily="49" charset="-128"/>
            </a:rPr>
            <a:t>3</a:t>
          </a:r>
          <a:r>
            <a:rPr kumimoji="1" lang="ja-JP" altLang="en-US" sz="1100">
              <a:latin typeface="BIZ UDゴシック" panose="020B0400000000000000" pitchFamily="49" charset="-128"/>
              <a:ea typeface="BIZ UDゴシック" panose="020B0400000000000000" pitchFamily="49" charset="-128"/>
            </a:rPr>
            <a:t>年度以降はマイナス（将来負担が生じない）となった。</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　将来負担額である一般会計等に係る地方債の残高も前年度より</a:t>
          </a:r>
          <a:r>
            <a:rPr kumimoji="1" lang="en-US" altLang="ja-JP" sz="1100">
              <a:latin typeface="BIZ UDゴシック" panose="020B0400000000000000" pitchFamily="49" charset="-128"/>
              <a:ea typeface="BIZ UDゴシック" panose="020B0400000000000000" pitchFamily="49" charset="-128"/>
            </a:rPr>
            <a:t>237</a:t>
          </a:r>
          <a:r>
            <a:rPr kumimoji="1" lang="ja-JP" altLang="en-US" sz="1100">
              <a:latin typeface="BIZ UDゴシック" panose="020B0400000000000000" pitchFamily="49" charset="-128"/>
              <a:ea typeface="BIZ UDゴシック" panose="020B0400000000000000" pitchFamily="49" charset="-128"/>
            </a:rPr>
            <a:t>百万円の減となった。また、公営企業債等繰入見込額も前年度より</a:t>
          </a:r>
          <a:r>
            <a:rPr kumimoji="1" lang="en-US" altLang="ja-JP" sz="1100">
              <a:latin typeface="BIZ UDゴシック" panose="020B0400000000000000" pitchFamily="49" charset="-128"/>
              <a:ea typeface="BIZ UDゴシック" panose="020B0400000000000000" pitchFamily="49" charset="-128"/>
            </a:rPr>
            <a:t>180</a:t>
          </a:r>
          <a:r>
            <a:rPr kumimoji="1" lang="ja-JP" altLang="en-US" sz="1100">
              <a:latin typeface="BIZ UDゴシック" panose="020B0400000000000000" pitchFamily="49" charset="-128"/>
              <a:ea typeface="BIZ UDゴシック" panose="020B0400000000000000" pitchFamily="49" charset="-128"/>
            </a:rPr>
            <a:t>百万円の減となっており順調に減少傾向が続いている。</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　将来負担額、充当可能財源等がともに減であったが、結果として充当可能財源の額の方が大きいため将来負担比率は今年度もマイナス値となった。将来負担比率が低い水準となるのは、財政運営において安心できるものではあるが、費用の平準化に留意しながら今後も資金調達を実施す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100451</xdr:rowOff>
    </xdr:from>
    <xdr:to>
      <xdr:col>68</xdr:col>
      <xdr:colOff>152400</xdr:colOff>
      <xdr:row>14</xdr:row>
      <xdr:rowOff>17478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329301"/>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9192</xdr:rowOff>
    </xdr:from>
    <xdr:to>
      <xdr:col>68</xdr:col>
      <xdr:colOff>203200</xdr:colOff>
      <xdr:row>14</xdr:row>
      <xdr:rowOff>110792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95569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9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22937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59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49651</xdr:rowOff>
    </xdr:from>
    <xdr:to>
      <xdr:col>68</xdr:col>
      <xdr:colOff>203200</xdr:colOff>
      <xdr:row>13</xdr:row>
      <xdr:rowOff>151251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2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161428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04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138128</xdr:rowOff>
    </xdr:from>
    <xdr:to>
      <xdr:col>64</xdr:col>
      <xdr:colOff>152400</xdr:colOff>
      <xdr:row>14</xdr:row>
      <xdr:rowOff>68278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36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78455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135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17,900
17,620
94.43
10,568,770
10,017,569
520,362
6,394,826
7,980,092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BIZ UDゴシック" panose="020B0400000000000000" pitchFamily="49" charset="-128"/>
              <a:ea typeface="BIZ UDゴシック" panose="020B0400000000000000" pitchFamily="49" charset="-128"/>
            </a:rPr>
            <a:t>　人件費は前年度と同値の</a:t>
          </a:r>
          <a:r>
            <a:rPr kumimoji="1" lang="en-US" altLang="ja-JP" sz="1200">
              <a:latin typeface="BIZ UDゴシック" panose="020B0400000000000000" pitchFamily="49" charset="-128"/>
              <a:ea typeface="BIZ UDゴシック" panose="020B0400000000000000" pitchFamily="49" charset="-128"/>
            </a:rPr>
            <a:t>29.9%</a:t>
          </a:r>
          <a:r>
            <a:rPr kumimoji="1" lang="ja-JP" altLang="en-US" sz="1200">
              <a:latin typeface="BIZ UDゴシック" panose="020B0400000000000000" pitchFamily="49" charset="-128"/>
              <a:ea typeface="BIZ UDゴシック" panose="020B0400000000000000" pitchFamily="49" charset="-128"/>
            </a:rPr>
            <a:t>である。依然として類似団体内順位は低く、全国・福井県平均値を超える状況である。</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令和</a:t>
          </a:r>
          <a:r>
            <a:rPr kumimoji="1" lang="en-US" altLang="ja-JP" sz="1200">
              <a:latin typeface="BIZ UDゴシック" panose="020B0400000000000000" pitchFamily="49" charset="-128"/>
              <a:ea typeface="BIZ UDゴシック" panose="020B0400000000000000" pitchFamily="49" charset="-128"/>
            </a:rPr>
            <a:t>5</a:t>
          </a:r>
          <a:r>
            <a:rPr kumimoji="1" lang="ja-JP" altLang="en-US" sz="1200">
              <a:latin typeface="BIZ UDゴシック" panose="020B0400000000000000" pitchFamily="49" charset="-128"/>
              <a:ea typeface="BIZ UDゴシック" panose="020B0400000000000000" pitchFamily="49" charset="-128"/>
            </a:rPr>
            <a:t>年度において認定こども園開設に伴い幼児園・幼稚園を閉園し人員配置を見直ししたことから</a:t>
          </a:r>
          <a:r>
            <a:rPr kumimoji="1" lang="en-US" altLang="ja-JP" sz="1200">
              <a:latin typeface="BIZ UDゴシック" panose="020B0400000000000000" pitchFamily="49" charset="-128"/>
              <a:ea typeface="BIZ UDゴシック" panose="020B0400000000000000" pitchFamily="49" charset="-128"/>
            </a:rPr>
            <a:t>34,987</a:t>
          </a:r>
          <a:r>
            <a:rPr kumimoji="1" lang="ja-JP" altLang="en-US" sz="1200">
              <a:latin typeface="BIZ UDゴシック" panose="020B0400000000000000" pitchFamily="49" charset="-128"/>
              <a:ea typeface="BIZ UDゴシック" panose="020B0400000000000000" pitchFamily="49" charset="-128"/>
            </a:rPr>
            <a:t>千円の減となった。令和</a:t>
          </a:r>
          <a:r>
            <a:rPr kumimoji="1" lang="en-US" altLang="ja-JP" sz="1200">
              <a:latin typeface="BIZ UDゴシック" panose="020B0400000000000000" pitchFamily="49" charset="-128"/>
              <a:ea typeface="BIZ UDゴシック" panose="020B0400000000000000" pitchFamily="49" charset="-128"/>
            </a:rPr>
            <a:t>6</a:t>
          </a:r>
          <a:r>
            <a:rPr kumimoji="1" lang="ja-JP" altLang="en-US" sz="1200">
              <a:latin typeface="BIZ UDゴシック" panose="020B0400000000000000" pitchFamily="49" charset="-128"/>
              <a:ea typeface="BIZ UDゴシック" panose="020B0400000000000000" pitchFamily="49" charset="-128"/>
            </a:rPr>
            <a:t>年度は会計年度任用職員の勤勉手当の支給も始まることから、改めて行政組織の機構改革や計画的な定員管理に努める。</a:t>
          </a:r>
          <a:endParaRPr kumimoji="1" lang="en-US" altLang="ja-JP" sz="1200">
            <a:latin typeface="BIZ UDゴシック" panose="020B0400000000000000" pitchFamily="49" charset="-128"/>
            <a:ea typeface="BIZ UDゴシック" panose="020B0400000000000000"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100330</xdr:rowOff>
    </xdr:from>
    <xdr:to>
      <xdr:col>24</xdr:col>
      <xdr:colOff>25400</xdr:colOff>
      <xdr:row>39</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86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104140</xdr:rowOff>
    </xdr:from>
    <xdr:to>
      <xdr:col>19</xdr:col>
      <xdr:colOff>187325</xdr:colOff>
      <xdr:row>39</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192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104140</xdr:rowOff>
    </xdr:from>
    <xdr:to>
      <xdr:col>15</xdr:col>
      <xdr:colOff>98425</xdr:colOff>
      <xdr:row>39</xdr:row>
      <xdr:rowOff>130810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192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142240</xdr:rowOff>
    </xdr:from>
    <xdr:to>
      <xdr:col>11</xdr:col>
      <xdr:colOff>9525</xdr:colOff>
      <xdr:row>39</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573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49530</xdr:rowOff>
    </xdr:from>
    <xdr:to>
      <xdr:col>24</xdr:col>
      <xdr:colOff>76200</xdr:colOff>
      <xdr:row>39</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21607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49530</xdr:rowOff>
    </xdr:from>
    <xdr:to>
      <xdr:col>20</xdr:col>
      <xdr:colOff>38100</xdr:colOff>
      <xdr:row>39</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135907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2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53340</xdr:rowOff>
    </xdr:from>
    <xdr:to>
      <xdr:col>15</xdr:col>
      <xdr:colOff>149225</xdr:colOff>
      <xdr:row>38</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80010</xdr:rowOff>
    </xdr:from>
    <xdr:to>
      <xdr:col>11</xdr:col>
      <xdr:colOff>60325</xdr:colOff>
      <xdr:row>40</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166387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91440</xdr:rowOff>
    </xdr:from>
    <xdr:to>
      <xdr:col>6</xdr:col>
      <xdr:colOff>171450</xdr:colOff>
      <xdr:row>39</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6367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BIZ UDゴシック" panose="020B0400000000000000" pitchFamily="49" charset="-128"/>
              <a:ea typeface="BIZ UDゴシック" panose="020B0400000000000000" pitchFamily="49" charset="-128"/>
            </a:rPr>
            <a:t>　物件費は</a:t>
          </a:r>
          <a:r>
            <a:rPr kumimoji="1" lang="en-US" altLang="ja-JP" sz="1200">
              <a:latin typeface="BIZ UDゴシック" panose="020B0400000000000000" pitchFamily="49" charset="-128"/>
              <a:ea typeface="BIZ UDゴシック" panose="020B0400000000000000" pitchFamily="49" charset="-128"/>
            </a:rPr>
            <a:t>0.8</a:t>
          </a:r>
          <a:r>
            <a:rPr kumimoji="1" lang="ja-JP" altLang="en-US" sz="1200">
              <a:latin typeface="BIZ UDゴシック" panose="020B0400000000000000" pitchFamily="49" charset="-128"/>
              <a:ea typeface="BIZ UDゴシック" panose="020B0400000000000000" pitchFamily="49" charset="-128"/>
            </a:rPr>
            <a:t>ポイント減少し</a:t>
          </a:r>
          <a:r>
            <a:rPr kumimoji="1" lang="en-US" altLang="ja-JP" sz="1200">
              <a:latin typeface="BIZ UDゴシック" panose="020B0400000000000000" pitchFamily="49" charset="-128"/>
              <a:ea typeface="BIZ UDゴシック" panose="020B0400000000000000" pitchFamily="49" charset="-128"/>
            </a:rPr>
            <a:t>16.1%</a:t>
          </a:r>
          <a:r>
            <a:rPr kumimoji="1" lang="ja-JP" altLang="en-US" sz="1200">
              <a:latin typeface="BIZ UDゴシック" panose="020B0400000000000000" pitchFamily="49" charset="-128"/>
              <a:ea typeface="BIZ UDゴシック" panose="020B0400000000000000" pitchFamily="49" charset="-128"/>
            </a:rPr>
            <a:t>となった。</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新型コロナワクチン接種委託料の減額や吉峰寺キャンプ場解体工事の完了などにより減となった。</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近年の人件費・物価の高騰の影響により今後も指定管理料や委託料などは上昇すると見込んでいる。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113284</xdr:rowOff>
    </xdr:from>
    <xdr:to>
      <xdr:col>82</xdr:col>
      <xdr:colOff>107950</xdr:colOff>
      <xdr:row>17</xdr:row>
      <xdr:rowOff>14986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85648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104157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04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110998</xdr:rowOff>
    </xdr:from>
    <xdr:to>
      <xdr:col>78</xdr:col>
      <xdr:colOff>69850</xdr:colOff>
      <xdr:row>17</xdr:row>
      <xdr:rowOff>14986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82748"/>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101854</xdr:rowOff>
    </xdr:from>
    <xdr:to>
      <xdr:col>73</xdr:col>
      <xdr:colOff>180975</xdr:colOff>
      <xdr:row>15</xdr:row>
      <xdr:rowOff>110998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736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98823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101854</xdr:rowOff>
    </xdr:from>
    <xdr:to>
      <xdr:col>69</xdr:col>
      <xdr:colOff>92075</xdr:colOff>
      <xdr:row>16</xdr:row>
      <xdr:rowOff>131572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73604"/>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146575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34561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7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135636</xdr:rowOff>
    </xdr:from>
    <xdr:to>
      <xdr:col>78</xdr:col>
      <xdr:colOff>120650</xdr:colOff>
      <xdr:row>17</xdr:row>
      <xdr:rowOff>65786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50563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60198</xdr:rowOff>
    </xdr:from>
    <xdr:to>
      <xdr:col>74</xdr:col>
      <xdr:colOff>31750</xdr:colOff>
      <xdr:row>15</xdr:row>
      <xdr:rowOff>161798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146575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51054</xdr:rowOff>
    </xdr:from>
    <xdr:to>
      <xdr:col>69</xdr:col>
      <xdr:colOff>142875</xdr:colOff>
      <xdr:row>15</xdr:row>
      <xdr:rowOff>152654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162831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167149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200">
              <a:latin typeface="BIZ UDゴシック" panose="020B0400000000000000" pitchFamily="49" charset="-128"/>
              <a:ea typeface="BIZ UDゴシック" panose="020B0400000000000000" pitchFamily="49" charset="-128"/>
            </a:rPr>
            <a:t>扶助費は前年度から</a:t>
          </a:r>
          <a:r>
            <a:rPr kumimoji="1" lang="en-US" altLang="ja-JP" sz="1200">
              <a:latin typeface="BIZ UDゴシック" panose="020B0400000000000000" pitchFamily="49" charset="-128"/>
              <a:ea typeface="BIZ UDゴシック" panose="020B0400000000000000" pitchFamily="49" charset="-128"/>
            </a:rPr>
            <a:t>0.6</a:t>
          </a:r>
          <a:r>
            <a:rPr kumimoji="1" lang="ja-JP" altLang="en-US" sz="1200">
              <a:latin typeface="BIZ UDゴシック" panose="020B0400000000000000" pitchFamily="49" charset="-128"/>
              <a:ea typeface="BIZ UDゴシック" panose="020B0400000000000000" pitchFamily="49" charset="-128"/>
            </a:rPr>
            <a:t>ポイント上昇し</a:t>
          </a:r>
          <a:r>
            <a:rPr kumimoji="1" lang="en-US" altLang="ja-JP" sz="1200">
              <a:latin typeface="BIZ UDゴシック" panose="020B0400000000000000" pitchFamily="49" charset="-128"/>
              <a:ea typeface="BIZ UDゴシック" panose="020B0400000000000000" pitchFamily="49" charset="-128"/>
            </a:rPr>
            <a:t>4.4%</a:t>
          </a:r>
          <a:r>
            <a:rPr kumimoji="1" lang="ja-JP" altLang="en-US" sz="1200">
              <a:latin typeface="BIZ UDゴシック" panose="020B0400000000000000" pitchFamily="49" charset="-128"/>
              <a:ea typeface="BIZ UDゴシック" panose="020B0400000000000000" pitchFamily="49" charset="-128"/>
            </a:rPr>
            <a:t>となった。</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扶助費においては新型コロナウイルス対策に係る非課税世帯等への臨時特別給付金事業の完了や児童手当事業が減少していることなどが影響している。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61685</xdr:rowOff>
    </xdr:from>
    <xdr:to>
      <xdr:col>24</xdr:col>
      <xdr:colOff>25400</xdr:colOff>
      <xdr:row>54</xdr:row>
      <xdr:rowOff>159657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199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61685</xdr:rowOff>
    </xdr:from>
    <xdr:to>
      <xdr:col>19</xdr:col>
      <xdr:colOff>187325</xdr:colOff>
      <xdr:row>54</xdr:row>
      <xdr:rowOff>61685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19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54</xdr:row>
      <xdr:rowOff>94343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159657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352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89099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125384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122662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BIZ UDゴシック" panose="020B0400000000000000" pitchFamily="49" charset="-128"/>
              <a:ea typeface="BIZ UDゴシック" panose="020B0400000000000000" pitchFamily="49" charset="-128"/>
            </a:rPr>
            <a:t>　前年度より</a:t>
          </a:r>
          <a:r>
            <a:rPr kumimoji="1" lang="en-US" altLang="ja-JP" sz="1200">
              <a:latin typeface="BIZ UDゴシック" panose="020B0400000000000000" pitchFamily="49" charset="-128"/>
              <a:ea typeface="BIZ UDゴシック" panose="020B0400000000000000" pitchFamily="49" charset="-128"/>
            </a:rPr>
            <a:t>0.4</a:t>
          </a:r>
          <a:r>
            <a:rPr kumimoji="1" lang="ja-JP" altLang="en-US" sz="1200">
              <a:latin typeface="BIZ UDゴシック" panose="020B0400000000000000" pitchFamily="49" charset="-128"/>
              <a:ea typeface="BIZ UDゴシック" panose="020B0400000000000000" pitchFamily="49" charset="-128"/>
            </a:rPr>
            <a:t>ポイント減少し</a:t>
          </a:r>
          <a:r>
            <a:rPr kumimoji="1" lang="en-US" altLang="ja-JP" sz="1200">
              <a:latin typeface="BIZ UDゴシック" panose="020B0400000000000000" pitchFamily="49" charset="-128"/>
              <a:ea typeface="BIZ UDゴシック" panose="020B0400000000000000" pitchFamily="49" charset="-128"/>
            </a:rPr>
            <a:t>20.2%</a:t>
          </a:r>
          <a:r>
            <a:rPr kumimoji="1" lang="ja-JP" altLang="en-US" sz="1200">
              <a:latin typeface="BIZ UDゴシック" panose="020B0400000000000000" pitchFamily="49" charset="-128"/>
              <a:ea typeface="BIZ UDゴシック" panose="020B0400000000000000" pitchFamily="49" charset="-128"/>
            </a:rPr>
            <a:t>となった。</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当該項目の内訳として、</a:t>
          </a:r>
          <a:r>
            <a:rPr kumimoji="1" lang="en-US" altLang="ja-JP" sz="1200">
              <a:latin typeface="BIZ UDゴシック" panose="020B0400000000000000" pitchFamily="49" charset="-128"/>
              <a:ea typeface="BIZ UDゴシック" panose="020B0400000000000000" pitchFamily="49" charset="-128"/>
            </a:rPr>
            <a:t>80%</a:t>
          </a:r>
          <a:r>
            <a:rPr kumimoji="1" lang="ja-JP" altLang="en-US" sz="1200">
              <a:latin typeface="BIZ UDゴシック" panose="020B0400000000000000" pitchFamily="49" charset="-128"/>
              <a:ea typeface="BIZ UDゴシック" panose="020B0400000000000000" pitchFamily="49" charset="-128"/>
            </a:rPr>
            <a:t>以上を占める繰出金においては下水道事業への繰出金は減となったものの、後期高齢者の医療費や介護保険のサービスの増に伴い、全体的に増となった。</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123190</xdr:rowOff>
    </xdr:from>
    <xdr:to>
      <xdr:col>82</xdr:col>
      <xdr:colOff>107950</xdr:colOff>
      <xdr:row>59</xdr:row>
      <xdr:rowOff>153670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2387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107950</xdr:rowOff>
    </xdr:from>
    <xdr:to>
      <xdr:col>78</xdr:col>
      <xdr:colOff>69850</xdr:colOff>
      <xdr:row>59</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22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107950</xdr:rowOff>
    </xdr:from>
    <xdr:to>
      <xdr:col>73</xdr:col>
      <xdr:colOff>180975</xdr:colOff>
      <xdr:row>60</xdr:row>
      <xdr:rowOff>58420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2235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107950</xdr:rowOff>
    </xdr:from>
    <xdr:to>
      <xdr:col>69</xdr:col>
      <xdr:colOff>92075</xdr:colOff>
      <xdr:row>60</xdr:row>
      <xdr:rowOff>58420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2235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72390</xdr:rowOff>
    </xdr:from>
    <xdr:to>
      <xdr:col>82</xdr:col>
      <xdr:colOff>158750</xdr:colOff>
      <xdr:row>60</xdr:row>
      <xdr:rowOff>2540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44467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102870</xdr:rowOff>
    </xdr:from>
    <xdr:to>
      <xdr:col>78</xdr:col>
      <xdr:colOff>120650</xdr:colOff>
      <xdr:row>60</xdr:row>
      <xdr:rowOff>33020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17797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30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57150</xdr:rowOff>
    </xdr:from>
    <xdr:to>
      <xdr:col>74</xdr:col>
      <xdr:colOff>31750</xdr:colOff>
      <xdr:row>59</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143527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xdr:rowOff>
    </xdr:from>
    <xdr:to>
      <xdr:col>69</xdr:col>
      <xdr:colOff>142875</xdr:colOff>
      <xdr:row>60</xdr:row>
      <xdr:rowOff>109220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93997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BIZ UDゴシック" panose="020B0400000000000000" pitchFamily="49" charset="-128"/>
              <a:ea typeface="BIZ UDゴシック" panose="020B0400000000000000" pitchFamily="49" charset="-128"/>
            </a:rPr>
            <a:t>補助費は</a:t>
          </a:r>
          <a:r>
            <a:rPr kumimoji="1" lang="en-US" altLang="ja-JP" sz="1200">
              <a:latin typeface="BIZ UDゴシック" panose="020B0400000000000000" pitchFamily="49" charset="-128"/>
              <a:ea typeface="BIZ UDゴシック" panose="020B0400000000000000" pitchFamily="49" charset="-128"/>
            </a:rPr>
            <a:t>0.3</a:t>
          </a:r>
          <a:r>
            <a:rPr kumimoji="1" lang="ja-JP" altLang="en-US" sz="1200">
              <a:latin typeface="BIZ UDゴシック" panose="020B0400000000000000" pitchFamily="49" charset="-128"/>
              <a:ea typeface="BIZ UDゴシック" panose="020B0400000000000000" pitchFamily="49" charset="-128"/>
            </a:rPr>
            <a:t>ポイント上昇し</a:t>
          </a:r>
          <a:r>
            <a:rPr kumimoji="1" lang="en-US" altLang="ja-JP" sz="1200">
              <a:latin typeface="BIZ UDゴシック" panose="020B0400000000000000" pitchFamily="49" charset="-128"/>
              <a:ea typeface="BIZ UDゴシック" panose="020B0400000000000000" pitchFamily="49" charset="-128"/>
            </a:rPr>
            <a:t>12.5%</a:t>
          </a:r>
          <a:r>
            <a:rPr kumimoji="1" lang="ja-JP" altLang="en-US" sz="1200">
              <a:latin typeface="BIZ UDゴシック" panose="020B0400000000000000" pitchFamily="49" charset="-128"/>
              <a:ea typeface="BIZ UDゴシック" panose="020B0400000000000000" pitchFamily="49" charset="-128"/>
            </a:rPr>
            <a:t>となった。</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輸出向けＨＡＣＣＰ等対応施設整備事業補助金や認定こども園への運営補助等により増となっている。また、国が実施する非課税世帯への給付金事業も影響する。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66584</xdr:rowOff>
    </xdr:from>
    <xdr:to>
      <xdr:col>82</xdr:col>
      <xdr:colOff>107950</xdr:colOff>
      <xdr:row>35</xdr:row>
      <xdr:rowOff>86178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06733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18885</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9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66584</xdr:rowOff>
    </xdr:from>
    <xdr:to>
      <xdr:col>78</xdr:col>
      <xdr:colOff>69850</xdr:colOff>
      <xdr:row>36</xdr:row>
      <xdr:rowOff>58420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06733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100528</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171087</xdr:rowOff>
    </xdr:from>
    <xdr:to>
      <xdr:col>73</xdr:col>
      <xdr:colOff>180975</xdr:colOff>
      <xdr:row>36</xdr:row>
      <xdr:rowOff>58420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17183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54083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171087</xdr:rowOff>
    </xdr:from>
    <xdr:to>
      <xdr:col>69</xdr:col>
      <xdr:colOff>92075</xdr:colOff>
      <xdr:row>36</xdr:row>
      <xdr:rowOff>6169</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1718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74403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35378</xdr:rowOff>
    </xdr:from>
    <xdr:to>
      <xdr:col>82</xdr:col>
      <xdr:colOff>158750</xdr:colOff>
      <xdr:row>35</xdr:row>
      <xdr:rowOff>136978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51905</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15784</xdr:rowOff>
    </xdr:from>
    <xdr:to>
      <xdr:col>78</xdr:col>
      <xdr:colOff>120650</xdr:colOff>
      <xdr:row>35</xdr:row>
      <xdr:rowOff>117384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01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127561</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785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93997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120287</xdr:rowOff>
    </xdr:from>
    <xdr:to>
      <xdr:col>69</xdr:col>
      <xdr:colOff>142875</xdr:colOff>
      <xdr:row>36</xdr:row>
      <xdr:rowOff>50437</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60614</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126819</xdr:rowOff>
    </xdr:from>
    <xdr:to>
      <xdr:col>65</xdr:col>
      <xdr:colOff>53975</xdr:colOff>
      <xdr:row>36</xdr:row>
      <xdr:rowOff>56969</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67146</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BIZ UDゴシック" panose="020B0400000000000000" pitchFamily="49" charset="-128"/>
              <a:ea typeface="BIZ UDゴシック" panose="020B0400000000000000" pitchFamily="49" charset="-128"/>
            </a:rPr>
            <a:t>　公債費は</a:t>
          </a:r>
          <a:r>
            <a:rPr kumimoji="1" lang="en-US" altLang="ja-JP" sz="1200">
              <a:latin typeface="BIZ UDゴシック" panose="020B0400000000000000" pitchFamily="49" charset="-128"/>
              <a:ea typeface="BIZ UDゴシック" panose="020B0400000000000000" pitchFamily="49" charset="-128"/>
            </a:rPr>
            <a:t>0.3</a:t>
          </a:r>
          <a:r>
            <a:rPr kumimoji="1" lang="ja-JP" altLang="en-US" sz="1200">
              <a:latin typeface="BIZ UDゴシック" panose="020B0400000000000000" pitchFamily="49" charset="-128"/>
              <a:ea typeface="BIZ UDゴシック" panose="020B0400000000000000" pitchFamily="49" charset="-128"/>
            </a:rPr>
            <a:t>ポイント減少し</a:t>
          </a:r>
          <a:r>
            <a:rPr kumimoji="1" lang="en-US" altLang="ja-JP" sz="1200">
              <a:latin typeface="BIZ UDゴシック" panose="020B0400000000000000" pitchFamily="49" charset="-128"/>
              <a:ea typeface="BIZ UDゴシック" panose="020B0400000000000000" pitchFamily="49" charset="-128"/>
            </a:rPr>
            <a:t>13.7%</a:t>
          </a:r>
          <a:r>
            <a:rPr kumimoji="1" lang="ja-JP" altLang="en-US" sz="1200">
              <a:latin typeface="BIZ UDゴシック" panose="020B0400000000000000" pitchFamily="49" charset="-128"/>
              <a:ea typeface="BIZ UDゴシック" panose="020B0400000000000000" pitchFamily="49" charset="-128"/>
            </a:rPr>
            <a:t>となった。</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借入残高における起債種別は、普通交付税算入に有利な合併特例債および臨時財政対策債が全体の</a:t>
          </a:r>
          <a:r>
            <a:rPr kumimoji="1" lang="en-US" altLang="ja-JP" sz="1200">
              <a:solidFill>
                <a:schemeClr val="tx1"/>
              </a:solidFill>
              <a:latin typeface="BIZ UDゴシック" panose="020B0400000000000000" pitchFamily="49" charset="-128"/>
              <a:ea typeface="BIZ UDゴシック" panose="020B0400000000000000" pitchFamily="49" charset="-128"/>
            </a:rPr>
            <a:t>95</a:t>
          </a:r>
          <a:r>
            <a:rPr kumimoji="1" lang="ja-JP" altLang="en-US" sz="1200">
              <a:solidFill>
                <a:schemeClr val="tx1"/>
              </a:solidFill>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を占めており、国からの財政措置が期待できるものの、今後も施設や設備の長寿命化などへの投資は行われることから、財政の硬直性を高める懸念は否定できない。計画的な起債管理に努めていくことが重要と認識している。</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10413</xdr:rowOff>
    </xdr:from>
    <xdr:to>
      <xdr:col>24</xdr:col>
      <xdr:colOff>25400</xdr:colOff>
      <xdr:row>77</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212063"/>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135145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159004</xdr:rowOff>
    </xdr:from>
    <xdr:to>
      <xdr:col>19</xdr:col>
      <xdr:colOff>187325</xdr:colOff>
      <xdr:row>77</xdr:row>
      <xdr:rowOff>24130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1892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159004</xdr:rowOff>
    </xdr:from>
    <xdr:to>
      <xdr:col>15</xdr:col>
      <xdr:colOff>98425</xdr:colOff>
      <xdr:row>76</xdr:row>
      <xdr:rowOff>163576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189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73423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140715</xdr:rowOff>
    </xdr:from>
    <xdr:to>
      <xdr:col>11</xdr:col>
      <xdr:colOff>9525</xdr:colOff>
      <xdr:row>76</xdr:row>
      <xdr:rowOff>163576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1709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131063</xdr:rowOff>
    </xdr:from>
    <xdr:to>
      <xdr:col>24</xdr:col>
      <xdr:colOff>76200</xdr:colOff>
      <xdr:row>77</xdr:row>
      <xdr:rowOff>61213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147590</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108204</xdr:rowOff>
    </xdr:from>
    <xdr:to>
      <xdr:col>15</xdr:col>
      <xdr:colOff>149225</xdr:colOff>
      <xdr:row>77</xdr:row>
      <xdr:rowOff>38354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48531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112776</xdr:rowOff>
    </xdr:from>
    <xdr:to>
      <xdr:col>11</xdr:col>
      <xdr:colOff>60325</xdr:colOff>
      <xdr:row>77</xdr:row>
      <xdr:rowOff>42926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89915</xdr:rowOff>
    </xdr:from>
    <xdr:to>
      <xdr:col>6</xdr:col>
      <xdr:colOff>171450</xdr:colOff>
      <xdr:row>77</xdr:row>
      <xdr:rowOff>20065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30243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BIZ UDゴシック" panose="020B0400000000000000" pitchFamily="49" charset="-128"/>
              <a:ea typeface="BIZ UDゴシック" panose="020B0400000000000000" pitchFamily="49" charset="-128"/>
            </a:rPr>
            <a:t>　公債費以外について、</a:t>
          </a:r>
          <a:r>
            <a:rPr kumimoji="1" lang="en-US" altLang="ja-JP" sz="1200">
              <a:latin typeface="BIZ UDゴシック" panose="020B0400000000000000" pitchFamily="49" charset="-128"/>
              <a:ea typeface="BIZ UDゴシック" panose="020B0400000000000000" pitchFamily="49" charset="-128"/>
            </a:rPr>
            <a:t>0.3</a:t>
          </a:r>
          <a:r>
            <a:rPr kumimoji="1" lang="ja-JP" altLang="en-US" sz="1200">
              <a:latin typeface="BIZ UDゴシック" panose="020B0400000000000000" pitchFamily="49" charset="-128"/>
              <a:ea typeface="BIZ UDゴシック" panose="020B0400000000000000" pitchFamily="49" charset="-128"/>
            </a:rPr>
            <a:t>ポイント減少し</a:t>
          </a:r>
          <a:r>
            <a:rPr kumimoji="1" lang="en-US" altLang="ja-JP" sz="1200">
              <a:latin typeface="BIZ UDゴシック" panose="020B0400000000000000" pitchFamily="49" charset="-128"/>
              <a:ea typeface="BIZ UDゴシック" panose="020B0400000000000000" pitchFamily="49" charset="-128"/>
            </a:rPr>
            <a:t>83.1%</a:t>
          </a:r>
          <a:r>
            <a:rPr kumimoji="1" lang="ja-JP" altLang="en-US" sz="1200">
              <a:latin typeface="BIZ UDゴシック" panose="020B0400000000000000" pitchFamily="49" charset="-128"/>
              <a:ea typeface="BIZ UDゴシック" panose="020B0400000000000000" pitchFamily="49" charset="-128"/>
            </a:rPr>
            <a:t>となっており、近年変わらず類似団体に比べ高い比率を示している。</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主な要因は人件費や繰出金である。当然ながら硬直性の高い人件費を抑制することは容易ではないことから、繰出金や物件費・補助費等の適正な事業推進を図りたい。</a:t>
          </a:r>
          <a:endParaRPr kumimoji="1" lang="en-US" altLang="ja-JP" sz="1200">
            <a:latin typeface="BIZ UDゴシック" panose="020B0400000000000000" pitchFamily="49" charset="-128"/>
            <a:ea typeface="BIZ UDゴシック" panose="020B0400000000000000"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97282</xdr:rowOff>
    </xdr:from>
    <xdr:to>
      <xdr:col>82</xdr:col>
      <xdr:colOff>107950</xdr:colOff>
      <xdr:row>79</xdr:row>
      <xdr:rowOff>110998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6418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8145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145287</xdr:rowOff>
    </xdr:from>
    <xdr:to>
      <xdr:col>78</xdr:col>
      <xdr:colOff>69850</xdr:colOff>
      <xdr:row>79</xdr:row>
      <xdr:rowOff>110998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518387"/>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145287</xdr:rowOff>
    </xdr:from>
    <xdr:to>
      <xdr:col>73</xdr:col>
      <xdr:colOff>180975</xdr:colOff>
      <xdr:row>79</xdr:row>
      <xdr:rowOff>129287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518387"/>
          <a:ext cx="889000" cy="15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83565</xdr:rowOff>
    </xdr:from>
    <xdr:to>
      <xdr:col>69</xdr:col>
      <xdr:colOff>92075</xdr:colOff>
      <xdr:row>79</xdr:row>
      <xdr:rowOff>129287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6281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46482</xdr:rowOff>
    </xdr:from>
    <xdr:to>
      <xdr:col>82</xdr:col>
      <xdr:colOff>158750</xdr:colOff>
      <xdr:row>79</xdr:row>
      <xdr:rowOff>148082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18559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60198</xdr:rowOff>
    </xdr:from>
    <xdr:to>
      <xdr:col>78</xdr:col>
      <xdr:colOff>120650</xdr:colOff>
      <xdr:row>79</xdr:row>
      <xdr:rowOff>161798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94487</xdr:rowOff>
    </xdr:from>
    <xdr:to>
      <xdr:col>74</xdr:col>
      <xdr:colOff>31750</xdr:colOff>
      <xdr:row>79</xdr:row>
      <xdr:rowOff>24637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9414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78487</xdr:rowOff>
    </xdr:from>
    <xdr:to>
      <xdr:col>69</xdr:col>
      <xdr:colOff>142875</xdr:colOff>
      <xdr:row>80</xdr:row>
      <xdr:rowOff>8637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46139</xdr:rowOff>
    </xdr:from>
    <xdr:to>
      <xdr:col>29</xdr:col>
      <xdr:colOff>127000</xdr:colOff>
      <xdr:row>16</xdr:row>
      <xdr:rowOff>52502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36964"/>
          <a:ext cx="647700" cy="6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88142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8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46139</xdr:rowOff>
    </xdr:from>
    <xdr:to>
      <xdr:col>26</xdr:col>
      <xdr:colOff>50800</xdr:colOff>
      <xdr:row>16</xdr:row>
      <xdr:rowOff>104521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36964"/>
          <a:ext cx="698500" cy="58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72077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3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104521</xdr:rowOff>
    </xdr:from>
    <xdr:to>
      <xdr:col>22</xdr:col>
      <xdr:colOff>114300</xdr:colOff>
      <xdr:row>16</xdr:row>
      <xdr:rowOff>132728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95346"/>
          <a:ext cx="698500" cy="28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90682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132728</xdr:rowOff>
    </xdr:from>
    <xdr:to>
      <xdr:col>18</xdr:col>
      <xdr:colOff>177800</xdr:colOff>
      <xdr:row>17</xdr:row>
      <xdr:rowOff>28715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23553"/>
          <a:ext cx="698500" cy="67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103039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93502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1702</xdr:rowOff>
    </xdr:from>
    <xdr:to>
      <xdr:col>29</xdr:col>
      <xdr:colOff>177800</xdr:colOff>
      <xdr:row>16</xdr:row>
      <xdr:rowOff>103302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92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18229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3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166789</xdr:rowOff>
    </xdr:from>
    <xdr:to>
      <xdr:col>26</xdr:col>
      <xdr:colOff>101600</xdr:colOff>
      <xdr:row>16</xdr:row>
      <xdr:rowOff>96939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86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107116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55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53721</xdr:rowOff>
    </xdr:from>
    <xdr:to>
      <xdr:col>22</xdr:col>
      <xdr:colOff>165100</xdr:colOff>
      <xdr:row>16</xdr:row>
      <xdr:rowOff>155321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44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165498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81928</xdr:rowOff>
    </xdr:from>
    <xdr:to>
      <xdr:col>19</xdr:col>
      <xdr:colOff>38100</xdr:colOff>
      <xdr:row>17</xdr:row>
      <xdr:rowOff>12078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72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22255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4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149365</xdr:rowOff>
    </xdr:from>
    <xdr:to>
      <xdr:col>15</xdr:col>
      <xdr:colOff>101600</xdr:colOff>
      <xdr:row>17</xdr:row>
      <xdr:rowOff>79515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40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89692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0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340650</xdr:rowOff>
    </xdr:from>
    <xdr:to>
      <xdr:col>29</xdr:col>
      <xdr:colOff>127000</xdr:colOff>
      <xdr:row>36</xdr:row>
      <xdr:rowOff>29685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951000"/>
          <a:ext cx="647700" cy="31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14463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67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318429</xdr:rowOff>
    </xdr:from>
    <xdr:to>
      <xdr:col>26</xdr:col>
      <xdr:colOff>50800</xdr:colOff>
      <xdr:row>35</xdr:row>
      <xdr:rowOff>340650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928779"/>
          <a:ext cx="698500" cy="22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80990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34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318429</xdr:rowOff>
    </xdr:from>
    <xdr:to>
      <xdr:col>22</xdr:col>
      <xdr:colOff>114300</xdr:colOff>
      <xdr:row>35</xdr:row>
      <xdr:rowOff>338272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28779"/>
          <a:ext cx="698500" cy="19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109702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6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338272</xdr:rowOff>
    </xdr:from>
    <xdr:to>
      <xdr:col>18</xdr:col>
      <xdr:colOff>177800</xdr:colOff>
      <xdr:row>36</xdr:row>
      <xdr:rowOff>49550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948622"/>
          <a:ext cx="698500" cy="54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135488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116720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321785</xdr:rowOff>
    </xdr:from>
    <xdr:to>
      <xdr:col>29</xdr:col>
      <xdr:colOff>177800</xdr:colOff>
      <xdr:row>36</xdr:row>
      <xdr:rowOff>80485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32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166862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7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289850</xdr:rowOff>
    </xdr:from>
    <xdr:to>
      <xdr:col>26</xdr:col>
      <xdr:colOff>101600</xdr:colOff>
      <xdr:row>36</xdr:row>
      <xdr:rowOff>48550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00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58727</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66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267629</xdr:rowOff>
    </xdr:from>
    <xdr:to>
      <xdr:col>22</xdr:col>
      <xdr:colOff>165100</xdr:colOff>
      <xdr:row>36</xdr:row>
      <xdr:rowOff>26329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77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36506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646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287472</xdr:rowOff>
    </xdr:from>
    <xdr:to>
      <xdr:col>19</xdr:col>
      <xdr:colOff>38100</xdr:colOff>
      <xdr:row>36</xdr:row>
      <xdr:rowOff>46172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97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56349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66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341650</xdr:rowOff>
    </xdr:from>
    <xdr:to>
      <xdr:col>15</xdr:col>
      <xdr:colOff>101600</xdr:colOff>
      <xdr:row>36</xdr:row>
      <xdr:rowOff>100350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52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110527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7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17,900
17,620
94.43
10,568,770
10,017,569
520,362
6,394,826
7,980,092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102118</xdr:rowOff>
    </xdr:from>
    <xdr:to>
      <xdr:col>24</xdr:col>
      <xdr:colOff>63500</xdr:colOff>
      <xdr:row>33</xdr:row>
      <xdr:rowOff>118059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759968"/>
          <a:ext cx="838200" cy="1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64401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65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102118</xdr:rowOff>
    </xdr:from>
    <xdr:to>
      <xdr:col>19</xdr:col>
      <xdr:colOff>177800</xdr:colOff>
      <xdr:row>34</xdr:row>
      <xdr:rowOff>9962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759968"/>
          <a:ext cx="889000" cy="7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36984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20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9962</xdr:rowOff>
    </xdr:from>
    <xdr:to>
      <xdr:col>15</xdr:col>
      <xdr:colOff>50800</xdr:colOff>
      <xdr:row>34</xdr:row>
      <xdr:rowOff>16606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839262"/>
          <a:ext cx="889000" cy="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38371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21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16606</xdr:rowOff>
    </xdr:from>
    <xdr:to>
      <xdr:col>10</xdr:col>
      <xdr:colOff>114300</xdr:colOff>
      <xdr:row>34</xdr:row>
      <xdr:rowOff>170881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845906"/>
          <a:ext cx="889000" cy="15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61185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23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102509</xdr:rowOff>
    </xdr:from>
    <xdr:to>
      <xdr:col>6</xdr:col>
      <xdr:colOff>38100</xdr:colOff>
      <xdr:row>37</xdr:row>
      <xdr:rowOff>32659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7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23786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6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67259</xdr:rowOff>
    </xdr:from>
    <xdr:to>
      <xdr:col>24</xdr:col>
      <xdr:colOff>114300</xdr:colOff>
      <xdr:row>33</xdr:row>
      <xdr:rowOff>168859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72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90136</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57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51318</xdr:rowOff>
    </xdr:from>
    <xdr:to>
      <xdr:col>20</xdr:col>
      <xdr:colOff>38100</xdr:colOff>
      <xdr:row>33</xdr:row>
      <xdr:rowOff>152918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70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169445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48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130612</xdr:rowOff>
    </xdr:from>
    <xdr:to>
      <xdr:col>15</xdr:col>
      <xdr:colOff>101600</xdr:colOff>
      <xdr:row>34</xdr:row>
      <xdr:rowOff>60762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7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77289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563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137256</xdr:rowOff>
    </xdr:from>
    <xdr:to>
      <xdr:col>10</xdr:col>
      <xdr:colOff>165100</xdr:colOff>
      <xdr:row>34</xdr:row>
      <xdr:rowOff>67406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79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83933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57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120081</xdr:rowOff>
    </xdr:from>
    <xdr:to>
      <xdr:col>6</xdr:col>
      <xdr:colOff>38100</xdr:colOff>
      <xdr:row>35</xdr:row>
      <xdr:rowOff>50231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94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66758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72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95114</xdr:rowOff>
    </xdr:from>
    <xdr:to>
      <xdr:col>24</xdr:col>
      <xdr:colOff>63500</xdr:colOff>
      <xdr:row>56</xdr:row>
      <xdr:rowOff>99485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696314"/>
          <a:ext cx="838200" cy="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31703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61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95114</xdr:rowOff>
    </xdr:from>
    <xdr:to>
      <xdr:col>19</xdr:col>
      <xdr:colOff>177800</xdr:colOff>
      <xdr:row>57</xdr:row>
      <xdr:rowOff>51342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96314"/>
          <a:ext cx="889000" cy="12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120324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3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51342</xdr:rowOff>
    </xdr:from>
    <xdr:to>
      <xdr:col>15</xdr:col>
      <xdr:colOff>50800</xdr:colOff>
      <xdr:row>57</xdr:row>
      <xdr:rowOff>69255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23992"/>
          <a:ext cx="889000" cy="1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21111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5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69255</xdr:rowOff>
    </xdr:from>
    <xdr:to>
      <xdr:col>10</xdr:col>
      <xdr:colOff>114300</xdr:colOff>
      <xdr:row>57</xdr:row>
      <xdr:rowOff>138804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41905"/>
          <a:ext cx="889000" cy="6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70708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50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98049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52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48685</xdr:rowOff>
    </xdr:from>
    <xdr:to>
      <xdr:col>24</xdr:col>
      <xdr:colOff>114300</xdr:colOff>
      <xdr:row>56</xdr:row>
      <xdr:rowOff>150285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27112</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2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44314</xdr:rowOff>
    </xdr:from>
    <xdr:to>
      <xdr:col>20</xdr:col>
      <xdr:colOff>38100</xdr:colOff>
      <xdr:row>56</xdr:row>
      <xdr:rowOff>145914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4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137041</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73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542</xdr:rowOff>
    </xdr:from>
    <xdr:to>
      <xdr:col>15</xdr:col>
      <xdr:colOff>101600</xdr:colOff>
      <xdr:row>57</xdr:row>
      <xdr:rowOff>102142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7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93269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6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18455</xdr:rowOff>
    </xdr:from>
    <xdr:to>
      <xdr:col>10</xdr:col>
      <xdr:colOff>165100</xdr:colOff>
      <xdr:row>57</xdr:row>
      <xdr:rowOff>120055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9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111182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88004</xdr:rowOff>
    </xdr:from>
    <xdr:to>
      <xdr:col>6</xdr:col>
      <xdr:colOff>38100</xdr:colOff>
      <xdr:row>58</xdr:row>
      <xdr:rowOff>18154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9281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95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132202</xdr:rowOff>
    </xdr:from>
    <xdr:to>
      <xdr:col>24</xdr:col>
      <xdr:colOff>63500</xdr:colOff>
      <xdr:row>76</xdr:row>
      <xdr:rowOff>79167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2990952"/>
          <a:ext cx="838200" cy="1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39141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40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132202</xdr:rowOff>
    </xdr:from>
    <xdr:to>
      <xdr:col>19</xdr:col>
      <xdr:colOff>177800</xdr:colOff>
      <xdr:row>76</xdr:row>
      <xdr:rowOff>84973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2990952"/>
          <a:ext cx="889000" cy="12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157807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3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141712</xdr:rowOff>
    </xdr:from>
    <xdr:to>
      <xdr:col>15</xdr:col>
      <xdr:colOff>50800</xdr:colOff>
      <xdr:row>76</xdr:row>
      <xdr:rowOff>84973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000462"/>
          <a:ext cx="889000" cy="11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156298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35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141712</xdr:rowOff>
    </xdr:from>
    <xdr:to>
      <xdr:col>10</xdr:col>
      <xdr:colOff>114300</xdr:colOff>
      <xdr:row>77</xdr:row>
      <xdr:rowOff>98895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000462"/>
          <a:ext cx="889000" cy="30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169443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34455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28367</xdr:rowOff>
    </xdr:from>
    <xdr:to>
      <xdr:col>24</xdr:col>
      <xdr:colOff>114300</xdr:colOff>
      <xdr:row>76</xdr:row>
      <xdr:rowOff>129967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05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51243</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90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81402</xdr:rowOff>
    </xdr:from>
    <xdr:to>
      <xdr:col>20</xdr:col>
      <xdr:colOff>38100</xdr:colOff>
      <xdr:row>76</xdr:row>
      <xdr:rowOff>11553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29401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28079</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71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34173</xdr:rowOff>
    </xdr:from>
    <xdr:to>
      <xdr:col>15</xdr:col>
      <xdr:colOff>101600</xdr:colOff>
      <xdr:row>76</xdr:row>
      <xdr:rowOff>135773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06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152300</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283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90912</xdr:rowOff>
    </xdr:from>
    <xdr:to>
      <xdr:col>10</xdr:col>
      <xdr:colOff>165100</xdr:colOff>
      <xdr:row>76</xdr:row>
      <xdr:rowOff>21062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294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37589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272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48095</xdr:rowOff>
    </xdr:from>
    <xdr:to>
      <xdr:col>6</xdr:col>
      <xdr:colOff>38100</xdr:colOff>
      <xdr:row>77</xdr:row>
      <xdr:rowOff>149695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166222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02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131721</xdr:rowOff>
    </xdr:from>
    <xdr:to>
      <xdr:col>24</xdr:col>
      <xdr:colOff>63500</xdr:colOff>
      <xdr:row>97</xdr:row>
      <xdr:rowOff>131764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762371"/>
          <a:ext cx="8382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49914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66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15701</xdr:rowOff>
    </xdr:from>
    <xdr:to>
      <xdr:col>19</xdr:col>
      <xdr:colOff>177800</xdr:colOff>
      <xdr:row>97</xdr:row>
      <xdr:rowOff>131764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646351"/>
          <a:ext cx="889000" cy="11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68191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1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15701</xdr:rowOff>
    </xdr:from>
    <xdr:to>
      <xdr:col>15</xdr:col>
      <xdr:colOff>50800</xdr:colOff>
      <xdr:row>98</xdr:row>
      <xdr:rowOff>19968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46351"/>
          <a:ext cx="889000" cy="17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137261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08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19968</xdr:rowOff>
    </xdr:from>
    <xdr:to>
      <xdr:col>10</xdr:col>
      <xdr:colOff>114300</xdr:colOff>
      <xdr:row>98</xdr:row>
      <xdr:rowOff>68714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22068"/>
          <a:ext cx="889000" cy="4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51057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48291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80921</xdr:rowOff>
    </xdr:from>
    <xdr:to>
      <xdr:col>24</xdr:col>
      <xdr:colOff>114300</xdr:colOff>
      <xdr:row>98</xdr:row>
      <xdr:rowOff>11071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71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59348</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8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80964</xdr:rowOff>
    </xdr:from>
    <xdr:to>
      <xdr:col>20</xdr:col>
      <xdr:colOff>38100</xdr:colOff>
      <xdr:row>98</xdr:row>
      <xdr:rowOff>11114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7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2241</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8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136351</xdr:rowOff>
    </xdr:from>
    <xdr:to>
      <xdr:col>15</xdr:col>
      <xdr:colOff>101600</xdr:colOff>
      <xdr:row>97</xdr:row>
      <xdr:rowOff>66501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9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57628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68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140618</xdr:rowOff>
    </xdr:from>
    <xdr:to>
      <xdr:col>10</xdr:col>
      <xdr:colOff>165100</xdr:colOff>
      <xdr:row>98</xdr:row>
      <xdr:rowOff>70768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7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61895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6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17914</xdr:rowOff>
    </xdr:from>
    <xdr:to>
      <xdr:col>6</xdr:col>
      <xdr:colOff>38100</xdr:colOff>
      <xdr:row>98</xdr:row>
      <xdr:rowOff>119514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110641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1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31618</xdr:rowOff>
    </xdr:from>
    <xdr:to>
      <xdr:col>55</xdr:col>
      <xdr:colOff>0</xdr:colOff>
      <xdr:row>36</xdr:row>
      <xdr:rowOff>109625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203818"/>
          <a:ext cx="838200" cy="7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137539</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1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109625</xdr:rowOff>
    </xdr:from>
    <xdr:to>
      <xdr:col>50</xdr:col>
      <xdr:colOff>114300</xdr:colOff>
      <xdr:row>36</xdr:row>
      <xdr:rowOff>153183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281825"/>
          <a:ext cx="889000" cy="4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108038</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59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15744</xdr:rowOff>
    </xdr:from>
    <xdr:to>
      <xdr:col>45</xdr:col>
      <xdr:colOff>177800</xdr:colOff>
      <xdr:row>36</xdr:row>
      <xdr:rowOff>153183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845044"/>
          <a:ext cx="889000" cy="48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152716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15744</xdr:rowOff>
    </xdr:from>
    <xdr:to>
      <xdr:col>41</xdr:col>
      <xdr:colOff>50800</xdr:colOff>
      <xdr:row>37</xdr:row>
      <xdr:rowOff>38572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845044"/>
          <a:ext cx="889000" cy="53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22350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57788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152268</xdr:rowOff>
    </xdr:from>
    <xdr:to>
      <xdr:col>55</xdr:col>
      <xdr:colOff>50800</xdr:colOff>
      <xdr:row>36</xdr:row>
      <xdr:rowOff>82418</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15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3695</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00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58825</xdr:rowOff>
    </xdr:from>
    <xdr:to>
      <xdr:col>50</xdr:col>
      <xdr:colOff>165100</xdr:colOff>
      <xdr:row>36</xdr:row>
      <xdr:rowOff>160425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2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151552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32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102383</xdr:rowOff>
    </xdr:from>
    <xdr:to>
      <xdr:col>46</xdr:col>
      <xdr:colOff>38100</xdr:colOff>
      <xdr:row>37</xdr:row>
      <xdr:rowOff>32533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27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23660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36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136394</xdr:rowOff>
    </xdr:from>
    <xdr:to>
      <xdr:col>41</xdr:col>
      <xdr:colOff>101600</xdr:colOff>
      <xdr:row>34</xdr:row>
      <xdr:rowOff>66544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79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57671</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88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159222</xdr:rowOff>
    </xdr:from>
    <xdr:to>
      <xdr:col>36</xdr:col>
      <xdr:colOff>165100</xdr:colOff>
      <xdr:row>37</xdr:row>
      <xdr:rowOff>89372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3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80499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42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170294</xdr:rowOff>
    </xdr:from>
    <xdr:to>
      <xdr:col>55</xdr:col>
      <xdr:colOff>0</xdr:colOff>
      <xdr:row>57</xdr:row>
      <xdr:rowOff>15258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771494"/>
          <a:ext cx="838200" cy="1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14050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170294</xdr:rowOff>
    </xdr:from>
    <xdr:to>
      <xdr:col>50</xdr:col>
      <xdr:colOff>114300</xdr:colOff>
      <xdr:row>57</xdr:row>
      <xdr:rowOff>82703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771494"/>
          <a:ext cx="889000" cy="8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119542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33409</xdr:rowOff>
    </xdr:from>
    <xdr:to>
      <xdr:col>45</xdr:col>
      <xdr:colOff>177800</xdr:colOff>
      <xdr:row>57</xdr:row>
      <xdr:rowOff>82703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806059"/>
          <a:ext cx="889000" cy="4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80721</xdr:rowOff>
    </xdr:from>
    <xdr:to>
      <xdr:col>41</xdr:col>
      <xdr:colOff>50800</xdr:colOff>
      <xdr:row>57</xdr:row>
      <xdr:rowOff>33409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681921"/>
          <a:ext cx="889000" cy="12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64168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131101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135908</xdr:rowOff>
    </xdr:from>
    <xdr:to>
      <xdr:col>55</xdr:col>
      <xdr:colOff>50800</xdr:colOff>
      <xdr:row>57</xdr:row>
      <xdr:rowOff>66058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3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114335</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1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119494</xdr:rowOff>
    </xdr:from>
    <xdr:to>
      <xdr:col>50</xdr:col>
      <xdr:colOff>165100</xdr:colOff>
      <xdr:row>57</xdr:row>
      <xdr:rowOff>49644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72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40771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81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31903</xdr:rowOff>
    </xdr:from>
    <xdr:to>
      <xdr:col>46</xdr:col>
      <xdr:colOff>38100</xdr:colOff>
      <xdr:row>57</xdr:row>
      <xdr:rowOff>133503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0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124630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89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154059</xdr:rowOff>
    </xdr:from>
    <xdr:to>
      <xdr:col>41</xdr:col>
      <xdr:colOff>101600</xdr:colOff>
      <xdr:row>57</xdr:row>
      <xdr:rowOff>84209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5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75336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8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29921</xdr:rowOff>
    </xdr:from>
    <xdr:to>
      <xdr:col>36</xdr:col>
      <xdr:colOff>165100</xdr:colOff>
      <xdr:row>56</xdr:row>
      <xdr:rowOff>131521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63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122648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72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99124</xdr:rowOff>
    </xdr:from>
    <xdr:to>
      <xdr:col>55</xdr:col>
      <xdr:colOff>0</xdr:colOff>
      <xdr:row>78</xdr:row>
      <xdr:rowOff>114173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472224"/>
          <a:ext cx="8382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98138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2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114173</xdr:rowOff>
    </xdr:from>
    <xdr:to>
      <xdr:col>50</xdr:col>
      <xdr:colOff>114300</xdr:colOff>
      <xdr:row>79</xdr:row>
      <xdr:rowOff>5111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487273"/>
          <a:ext cx="889000" cy="6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16736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147168</xdr:rowOff>
    </xdr:from>
    <xdr:to>
      <xdr:col>45</xdr:col>
      <xdr:colOff>177800</xdr:colOff>
      <xdr:row>79</xdr:row>
      <xdr:rowOff>5111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348818"/>
          <a:ext cx="889000" cy="20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109720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10370</xdr:rowOff>
    </xdr:from>
    <xdr:to>
      <xdr:col>41</xdr:col>
      <xdr:colOff>50800</xdr:colOff>
      <xdr:row>77</xdr:row>
      <xdr:rowOff>147168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212020"/>
          <a:ext cx="889000" cy="13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56875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39063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48324</xdr:rowOff>
    </xdr:from>
    <xdr:to>
      <xdr:col>55</xdr:col>
      <xdr:colOff>50800</xdr:colOff>
      <xdr:row>78</xdr:row>
      <xdr:rowOff>149924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2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134701</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63373</xdr:rowOff>
    </xdr:from>
    <xdr:to>
      <xdr:col>50</xdr:col>
      <xdr:colOff>165100</xdr:colOff>
      <xdr:row>78</xdr:row>
      <xdr:rowOff>164973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3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156100</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52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125761</xdr:rowOff>
    </xdr:from>
    <xdr:to>
      <xdr:col>46</xdr:col>
      <xdr:colOff>38100</xdr:colOff>
      <xdr:row>79</xdr:row>
      <xdr:rowOff>55911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9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47038</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59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96368</xdr:rowOff>
    </xdr:from>
    <xdr:to>
      <xdr:col>41</xdr:col>
      <xdr:colOff>101600</xdr:colOff>
      <xdr:row>78</xdr:row>
      <xdr:rowOff>26518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29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17645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39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131020</xdr:rowOff>
    </xdr:from>
    <xdr:to>
      <xdr:col>36</xdr:col>
      <xdr:colOff>165100</xdr:colOff>
      <xdr:row>77</xdr:row>
      <xdr:rowOff>61170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1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52297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25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5186</xdr:rowOff>
    </xdr:from>
    <xdr:to>
      <xdr:col>55</xdr:col>
      <xdr:colOff>0</xdr:colOff>
      <xdr:row>97</xdr:row>
      <xdr:rowOff>152578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635836"/>
          <a:ext cx="838200" cy="14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108534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9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75028</xdr:rowOff>
    </xdr:from>
    <xdr:to>
      <xdr:col>50</xdr:col>
      <xdr:colOff>114300</xdr:colOff>
      <xdr:row>97</xdr:row>
      <xdr:rowOff>152578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705678"/>
          <a:ext cx="889000" cy="7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47551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3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75028</xdr:rowOff>
    </xdr:from>
    <xdr:to>
      <xdr:col>45</xdr:col>
      <xdr:colOff>177800</xdr:colOff>
      <xdr:row>97</xdr:row>
      <xdr:rowOff>129032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705678"/>
          <a:ext cx="889000" cy="5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166042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47650</xdr:rowOff>
    </xdr:from>
    <xdr:to>
      <xdr:col>41</xdr:col>
      <xdr:colOff>50800</xdr:colOff>
      <xdr:row>97</xdr:row>
      <xdr:rowOff>129032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678300"/>
          <a:ext cx="8890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89636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2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14949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125836</xdr:rowOff>
    </xdr:from>
    <xdr:to>
      <xdr:col>55</xdr:col>
      <xdr:colOff>50800</xdr:colOff>
      <xdr:row>97</xdr:row>
      <xdr:rowOff>55986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58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104263</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56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101778</xdr:rowOff>
    </xdr:from>
    <xdr:to>
      <xdr:col>50</xdr:col>
      <xdr:colOff>165100</xdr:colOff>
      <xdr:row>98</xdr:row>
      <xdr:rowOff>31928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3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23055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82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24228</xdr:rowOff>
    </xdr:from>
    <xdr:to>
      <xdr:col>46</xdr:col>
      <xdr:colOff>38100</xdr:colOff>
      <xdr:row>97</xdr:row>
      <xdr:rowOff>125828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65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116955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74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78232</xdr:rowOff>
    </xdr:from>
    <xdr:to>
      <xdr:col>41</xdr:col>
      <xdr:colOff>101600</xdr:colOff>
      <xdr:row>98</xdr:row>
      <xdr:rowOff>8382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0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170959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80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168300</xdr:rowOff>
    </xdr:from>
    <xdr:to>
      <xdr:col>36</xdr:col>
      <xdr:colOff>165100</xdr:colOff>
      <xdr:row>97</xdr:row>
      <xdr:rowOff>98450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89577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72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31376</xdr:rowOff>
    </xdr:from>
    <xdr:to>
      <xdr:col>85</xdr:col>
      <xdr:colOff>127000</xdr:colOff>
      <xdr:row>39</xdr:row>
      <xdr:rowOff>96310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717926"/>
          <a:ext cx="838200" cy="6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139020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654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95983</xdr:rowOff>
    </xdr:from>
    <xdr:to>
      <xdr:col>81</xdr:col>
      <xdr:colOff>50800</xdr:colOff>
      <xdr:row>39</xdr:row>
      <xdr:rowOff>96310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82533"/>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95983</xdr:rowOff>
    </xdr:from>
    <xdr:to>
      <xdr:col>76</xdr:col>
      <xdr:colOff>114300</xdr:colOff>
      <xdr:row>39</xdr:row>
      <xdr:rowOff>97279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82533"/>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128127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97279</xdr:rowOff>
    </xdr:from>
    <xdr:to>
      <xdr:col>71</xdr:col>
      <xdr:colOff>177800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83829"/>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113268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100140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152026</xdr:rowOff>
    </xdr:from>
    <xdr:to>
      <xdr:col>85</xdr:col>
      <xdr:colOff>177800</xdr:colOff>
      <xdr:row>39</xdr:row>
      <xdr:rowOff>82176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6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111403</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45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45510</xdr:rowOff>
    </xdr:from>
    <xdr:to>
      <xdr:col>81</xdr:col>
      <xdr:colOff>101600</xdr:colOff>
      <xdr:row>39</xdr:row>
      <xdr:rowOff>147110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3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138237</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2017" y="6824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45183</xdr:rowOff>
    </xdr:from>
    <xdr:to>
      <xdr:col>76</xdr:col>
      <xdr:colOff>165100</xdr:colOff>
      <xdr:row>39</xdr:row>
      <xdr:rowOff>146783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3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137910</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82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46479</xdr:rowOff>
    </xdr:from>
    <xdr:to>
      <xdr:col>72</xdr:col>
      <xdr:colOff>38100</xdr:colOff>
      <xdr:row>39</xdr:row>
      <xdr:rowOff>148079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3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139206</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825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167384</xdr:rowOff>
    </xdr:from>
    <xdr:to>
      <xdr:col>85</xdr:col>
      <xdr:colOff>127000</xdr:colOff>
      <xdr:row>77</xdr:row>
      <xdr:rowOff>6465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197584"/>
          <a:ext cx="838200" cy="1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128122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8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167384</xdr:rowOff>
    </xdr:from>
    <xdr:to>
      <xdr:col>81</xdr:col>
      <xdr:colOff>50800</xdr:colOff>
      <xdr:row>77</xdr:row>
      <xdr:rowOff>7196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197584"/>
          <a:ext cx="889000" cy="1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21564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8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7196</xdr:rowOff>
    </xdr:from>
    <xdr:to>
      <xdr:col>76</xdr:col>
      <xdr:colOff>114300</xdr:colOff>
      <xdr:row>77</xdr:row>
      <xdr:rowOff>29865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208846"/>
          <a:ext cx="889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38838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29865</xdr:rowOff>
    </xdr:from>
    <xdr:to>
      <xdr:col>71</xdr:col>
      <xdr:colOff>177800</xdr:colOff>
      <xdr:row>77</xdr:row>
      <xdr:rowOff>56717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231515"/>
          <a:ext cx="889000" cy="2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57728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56783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127115</xdr:rowOff>
    </xdr:from>
    <xdr:to>
      <xdr:col>85</xdr:col>
      <xdr:colOff>177800</xdr:colOff>
      <xdr:row>77</xdr:row>
      <xdr:rowOff>57265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1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105542</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116584</xdr:rowOff>
    </xdr:from>
    <xdr:to>
      <xdr:col>81</xdr:col>
      <xdr:colOff>101600</xdr:colOff>
      <xdr:row>77</xdr:row>
      <xdr:rowOff>46734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14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37861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23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127846</xdr:rowOff>
    </xdr:from>
    <xdr:to>
      <xdr:col>76</xdr:col>
      <xdr:colOff>165100</xdr:colOff>
      <xdr:row>77</xdr:row>
      <xdr:rowOff>57996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15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49123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25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150515</xdr:rowOff>
    </xdr:from>
    <xdr:to>
      <xdr:col>72</xdr:col>
      <xdr:colOff>38100</xdr:colOff>
      <xdr:row>77</xdr:row>
      <xdr:rowOff>80665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18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71792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27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5917</xdr:rowOff>
    </xdr:from>
    <xdr:to>
      <xdr:col>67</xdr:col>
      <xdr:colOff>101600</xdr:colOff>
      <xdr:row>77</xdr:row>
      <xdr:rowOff>107517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20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98644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30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113150</xdr:rowOff>
    </xdr:from>
    <xdr:to>
      <xdr:col>85</xdr:col>
      <xdr:colOff>127000</xdr:colOff>
      <xdr:row>98</xdr:row>
      <xdr:rowOff>119089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572350"/>
          <a:ext cx="838200" cy="34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113150</xdr:rowOff>
    </xdr:from>
    <xdr:to>
      <xdr:col>81</xdr:col>
      <xdr:colOff>50800</xdr:colOff>
      <xdr:row>97</xdr:row>
      <xdr:rowOff>152817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572350"/>
          <a:ext cx="889000" cy="21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169718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0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152817</xdr:rowOff>
    </xdr:from>
    <xdr:to>
      <xdr:col>76</xdr:col>
      <xdr:colOff>114300</xdr:colOff>
      <xdr:row>98</xdr:row>
      <xdr:rowOff>72135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783467"/>
          <a:ext cx="889000" cy="9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165994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72135</xdr:rowOff>
    </xdr:from>
    <xdr:to>
      <xdr:col>71</xdr:col>
      <xdr:colOff>177800</xdr:colOff>
      <xdr:row>98</xdr:row>
      <xdr:rowOff>119835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874235"/>
          <a:ext cx="889000" cy="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61175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96375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68289</xdr:rowOff>
    </xdr:from>
    <xdr:to>
      <xdr:col>85</xdr:col>
      <xdr:colOff>177800</xdr:colOff>
      <xdr:row>98</xdr:row>
      <xdr:rowOff>169889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8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154666</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8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62350</xdr:rowOff>
    </xdr:from>
    <xdr:to>
      <xdr:col>81</xdr:col>
      <xdr:colOff>101600</xdr:colOff>
      <xdr:row>96</xdr:row>
      <xdr:rowOff>163950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52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9027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29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102017</xdr:rowOff>
    </xdr:from>
    <xdr:to>
      <xdr:col>76</xdr:col>
      <xdr:colOff>165100</xdr:colOff>
      <xdr:row>98</xdr:row>
      <xdr:rowOff>32167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3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23294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82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21335</xdr:rowOff>
    </xdr:from>
    <xdr:to>
      <xdr:col>72</xdr:col>
      <xdr:colOff>38100</xdr:colOff>
      <xdr:row>98</xdr:row>
      <xdr:rowOff>122935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2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114062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91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69035</xdr:rowOff>
    </xdr:from>
    <xdr:to>
      <xdr:col>67</xdr:col>
      <xdr:colOff>101600</xdr:colOff>
      <xdr:row>98</xdr:row>
      <xdr:rowOff>170635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161762</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9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130579</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45679"/>
          <a:ext cx="838200" cy="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130579</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645679"/>
          <a:ext cx="889000" cy="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79779</xdr:rowOff>
    </xdr:from>
    <xdr:to>
      <xdr:col>112</xdr:col>
      <xdr:colOff>38100</xdr:colOff>
      <xdr:row>39</xdr:row>
      <xdr:rowOff>9929</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9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1056</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4017" y="6687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79635</xdr:rowOff>
    </xdr:from>
    <xdr:to>
      <xdr:col>116</xdr:col>
      <xdr:colOff>63500</xdr:colOff>
      <xdr:row>57</xdr:row>
      <xdr:rowOff>117011</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9852285"/>
          <a:ext cx="8382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70858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672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67748</xdr:rowOff>
    </xdr:from>
    <xdr:to>
      <xdr:col>111</xdr:col>
      <xdr:colOff>177800</xdr:colOff>
      <xdr:row>57</xdr:row>
      <xdr:rowOff>79635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9840398"/>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140936</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91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67748</xdr:rowOff>
    </xdr:from>
    <xdr:to>
      <xdr:col>107</xdr:col>
      <xdr:colOff>50800</xdr:colOff>
      <xdr:row>57</xdr:row>
      <xdr:rowOff>69005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9840398"/>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17113</xdr:rowOff>
    </xdr:from>
    <xdr:to>
      <xdr:col>102</xdr:col>
      <xdr:colOff>114300</xdr:colOff>
      <xdr:row>57</xdr:row>
      <xdr:rowOff>69005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9789763"/>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139908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91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66211</xdr:rowOff>
    </xdr:from>
    <xdr:to>
      <xdr:col>116</xdr:col>
      <xdr:colOff>114300</xdr:colOff>
      <xdr:row>57</xdr:row>
      <xdr:rowOff>167811</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8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26407</xdr:rowOff>
    </xdr:from>
    <xdr:ext cx="469744"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79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28835</xdr:rowOff>
    </xdr:from>
    <xdr:to>
      <xdr:col>112</xdr:col>
      <xdr:colOff>38100</xdr:colOff>
      <xdr:row>57</xdr:row>
      <xdr:rowOff>130435</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146962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57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16948</xdr:rowOff>
    </xdr:from>
    <xdr:to>
      <xdr:col>107</xdr:col>
      <xdr:colOff>101600</xdr:colOff>
      <xdr:row>57</xdr:row>
      <xdr:rowOff>118548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78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109675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88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18205</xdr:rowOff>
    </xdr:from>
    <xdr:to>
      <xdr:col>102</xdr:col>
      <xdr:colOff>165100</xdr:colOff>
      <xdr:row>57</xdr:row>
      <xdr:rowOff>119805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79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110932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8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137763</xdr:rowOff>
    </xdr:from>
    <xdr:to>
      <xdr:col>98</xdr:col>
      <xdr:colOff>38100</xdr:colOff>
      <xdr:row>57</xdr:row>
      <xdr:rowOff>67913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73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84440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51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21272</xdr:rowOff>
    </xdr:from>
    <xdr:to>
      <xdr:col>116</xdr:col>
      <xdr:colOff>63500</xdr:colOff>
      <xdr:row>77</xdr:row>
      <xdr:rowOff>36837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222922"/>
          <a:ext cx="838200" cy="1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12110</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21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20952</xdr:rowOff>
    </xdr:from>
    <xdr:to>
      <xdr:col>111</xdr:col>
      <xdr:colOff>177800</xdr:colOff>
      <xdr:row>77</xdr:row>
      <xdr:rowOff>36837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222602"/>
          <a:ext cx="889000" cy="1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132543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3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18777</xdr:rowOff>
    </xdr:from>
    <xdr:to>
      <xdr:col>107</xdr:col>
      <xdr:colOff>50800</xdr:colOff>
      <xdr:row>77</xdr:row>
      <xdr:rowOff>20952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220427"/>
          <a:ext cx="889000" cy="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135123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3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18261</xdr:rowOff>
    </xdr:from>
    <xdr:to>
      <xdr:col>102</xdr:col>
      <xdr:colOff>114300</xdr:colOff>
      <xdr:row>77</xdr:row>
      <xdr:rowOff>18777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219911"/>
          <a:ext cx="8890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133824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84962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141922</xdr:rowOff>
    </xdr:from>
    <xdr:to>
      <xdr:col>116</xdr:col>
      <xdr:colOff>114300</xdr:colOff>
      <xdr:row>77</xdr:row>
      <xdr:rowOff>72072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164799</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02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157487</xdr:rowOff>
    </xdr:from>
    <xdr:to>
      <xdr:col>112</xdr:col>
      <xdr:colOff>38100</xdr:colOff>
      <xdr:row>77</xdr:row>
      <xdr:rowOff>87637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1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104164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96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141602</xdr:rowOff>
    </xdr:from>
    <xdr:to>
      <xdr:col>107</xdr:col>
      <xdr:colOff>101600</xdr:colOff>
      <xdr:row>77</xdr:row>
      <xdr:rowOff>71752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17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88279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94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139427</xdr:rowOff>
    </xdr:from>
    <xdr:to>
      <xdr:col>102</xdr:col>
      <xdr:colOff>165100</xdr:colOff>
      <xdr:row>77</xdr:row>
      <xdr:rowOff>69577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16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86104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94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138911</xdr:rowOff>
    </xdr:from>
    <xdr:to>
      <xdr:col>98</xdr:col>
      <xdr:colOff>38100</xdr:colOff>
      <xdr:row>77</xdr:row>
      <xdr:rowOff>69061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1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85588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94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BIZ UDゴシック" panose="020B0400000000000000" pitchFamily="49" charset="-128"/>
              <a:ea typeface="BIZ UDゴシック" panose="020B0400000000000000" pitchFamily="49" charset="-128"/>
            </a:rPr>
            <a:t>　歳出決算総額は、住民一人当たり</a:t>
          </a:r>
          <a:r>
            <a:rPr kumimoji="1" lang="en-US" altLang="ja-JP" sz="1300">
              <a:latin typeface="BIZ UDゴシック" panose="020B0400000000000000" pitchFamily="49" charset="-128"/>
              <a:ea typeface="BIZ UDゴシック" panose="020B0400000000000000" pitchFamily="49" charset="-128"/>
            </a:rPr>
            <a:t>559,640</a:t>
          </a:r>
          <a:r>
            <a:rPr kumimoji="1" lang="ja-JP" altLang="en-US" sz="1300">
              <a:latin typeface="BIZ UDゴシック" panose="020B0400000000000000" pitchFamily="49" charset="-128"/>
              <a:ea typeface="BIZ UDゴシック" panose="020B0400000000000000" pitchFamily="49" charset="-128"/>
            </a:rPr>
            <a:t>円となっている。</a:t>
          </a:r>
          <a:endParaRPr kumimoji="1" lang="en-US" altLang="ja-JP" sz="1300">
            <a:latin typeface="BIZ UDゴシック" panose="020B0400000000000000" pitchFamily="49" charset="-128"/>
            <a:ea typeface="BIZ UDゴシック" panose="020B0400000000000000" pitchFamily="49" charset="-128"/>
          </a:endParaRPr>
        </a:p>
        <a:p>
          <a:r>
            <a:rPr kumimoji="1" lang="ja-JP" altLang="en-US" sz="1300">
              <a:latin typeface="BIZ UDゴシック" panose="020B0400000000000000" pitchFamily="49" charset="-128"/>
              <a:ea typeface="BIZ UDゴシック" panose="020B0400000000000000" pitchFamily="49" charset="-128"/>
            </a:rPr>
            <a:t>　住民</a:t>
          </a:r>
          <a:r>
            <a:rPr kumimoji="1" lang="en-US" altLang="ja-JP" sz="1300">
              <a:latin typeface="BIZ UDゴシック" panose="020B0400000000000000" pitchFamily="49" charset="-128"/>
              <a:ea typeface="BIZ UDゴシック" panose="020B0400000000000000" pitchFamily="49" charset="-128"/>
            </a:rPr>
            <a:t>1</a:t>
          </a:r>
          <a:r>
            <a:rPr kumimoji="1" lang="ja-JP" altLang="en-US" sz="1300">
              <a:latin typeface="BIZ UDゴシック" panose="020B0400000000000000" pitchFamily="49" charset="-128"/>
              <a:ea typeface="BIZ UDゴシック" panose="020B0400000000000000" pitchFamily="49" charset="-128"/>
            </a:rPr>
            <a:t>人当たりのコストにおいて、類似団体平均を上回った項目は、人件費、補助費等、維持補修費、災害復旧事業費、繰出金となっている。人件費は、認定こども園の開設に伴い幼児園・幼稚園を閉園し保育士関連職員の配置等を見直すことで人件費の抑制を図ったが、消防機能を町単独で維持し続けているため消防関連職員の人件費が必要なことと認識している。補助費等においては認定こども園への運営補助金が皆増となったこと、維持補修費においては地域がら除排雪経費が必要であること、災害復旧事業費において令和</a:t>
          </a:r>
          <a:r>
            <a:rPr kumimoji="1" lang="en-US" altLang="ja-JP" sz="1300">
              <a:latin typeface="BIZ UDゴシック" panose="020B0400000000000000" pitchFamily="49" charset="-128"/>
              <a:ea typeface="BIZ UDゴシック" panose="020B0400000000000000" pitchFamily="49" charset="-128"/>
            </a:rPr>
            <a:t>5</a:t>
          </a:r>
          <a:r>
            <a:rPr kumimoji="1" lang="ja-JP" altLang="en-US" sz="1300">
              <a:latin typeface="BIZ UDゴシック" panose="020B0400000000000000" pitchFamily="49" charset="-128"/>
              <a:ea typeface="BIZ UDゴシック" panose="020B0400000000000000" pitchFamily="49" charset="-128"/>
            </a:rPr>
            <a:t>年</a:t>
          </a:r>
          <a:r>
            <a:rPr kumimoji="1" lang="en-US" altLang="ja-JP" sz="1300">
              <a:latin typeface="BIZ UDゴシック" panose="020B0400000000000000" pitchFamily="49" charset="-128"/>
              <a:ea typeface="BIZ UDゴシック" panose="020B0400000000000000" pitchFamily="49" charset="-128"/>
            </a:rPr>
            <a:t>7</a:t>
          </a:r>
          <a:r>
            <a:rPr kumimoji="1" lang="ja-JP" altLang="en-US" sz="1300">
              <a:latin typeface="BIZ UDゴシック" panose="020B0400000000000000" pitchFamily="49" charset="-128"/>
              <a:ea typeface="BIZ UDゴシック" panose="020B0400000000000000" pitchFamily="49" charset="-128"/>
            </a:rPr>
            <a:t>月</a:t>
          </a:r>
          <a:r>
            <a:rPr kumimoji="1" lang="en-US" altLang="ja-JP" sz="1300">
              <a:latin typeface="BIZ UDゴシック" panose="020B0400000000000000" pitchFamily="49" charset="-128"/>
              <a:ea typeface="BIZ UDゴシック" panose="020B0400000000000000" pitchFamily="49" charset="-128"/>
            </a:rPr>
            <a:t>13</a:t>
          </a:r>
          <a:r>
            <a:rPr kumimoji="1" lang="ja-JP" altLang="en-US" sz="1300">
              <a:latin typeface="BIZ UDゴシック" panose="020B0400000000000000" pitchFamily="49" charset="-128"/>
              <a:ea typeface="BIZ UDゴシック" panose="020B0400000000000000" pitchFamily="49" charset="-128"/>
            </a:rPr>
            <a:t>日の豪雨による林道災害復旧によるものである。また、繰出金については、後期高齢者医療において被保険者の増加などが要因である。</a:t>
          </a:r>
          <a:endParaRPr kumimoji="1" lang="en-US" altLang="ja-JP" sz="1300">
            <a:latin typeface="BIZ UDゴシック" panose="020B0400000000000000" pitchFamily="49" charset="-128"/>
            <a:ea typeface="BIZ UDゴシック" panose="020B0400000000000000" pitchFamily="49" charset="-128"/>
          </a:endParaRPr>
        </a:p>
        <a:p>
          <a:r>
            <a:rPr kumimoji="1" lang="ja-JP" altLang="en-US" sz="1300">
              <a:latin typeface="BIZ UDゴシック" panose="020B0400000000000000" pitchFamily="49" charset="-128"/>
              <a:ea typeface="BIZ UDゴシック" panose="020B0400000000000000" pitchFamily="49" charset="-128"/>
            </a:rPr>
            <a:t>　その他類似団体平均を下回っている主な項目は扶助費、積立金となっている。扶助費においては新型コロナウイルス対策に係る非課税世帯等への臨時特別給付金事業の完了や子ども数の減少により児童手当なども減少していることなどが影響している。積立金においては令和</a:t>
          </a:r>
          <a:r>
            <a:rPr kumimoji="1" lang="en-US" altLang="ja-JP" sz="1300">
              <a:latin typeface="BIZ UDゴシック" panose="020B0400000000000000" pitchFamily="49" charset="-128"/>
              <a:ea typeface="BIZ UDゴシック" panose="020B0400000000000000" pitchFamily="49" charset="-128"/>
            </a:rPr>
            <a:t>4</a:t>
          </a:r>
          <a:r>
            <a:rPr kumimoji="1" lang="ja-JP" altLang="en-US" sz="1300">
              <a:latin typeface="BIZ UDゴシック" panose="020B0400000000000000" pitchFamily="49" charset="-128"/>
              <a:ea typeface="BIZ UDゴシック" panose="020B0400000000000000" pitchFamily="49" charset="-128"/>
            </a:rPr>
            <a:t>年度決算剰余金の基金計上を翌々年度に当たる令和</a:t>
          </a:r>
          <a:r>
            <a:rPr kumimoji="1" lang="en-US" altLang="ja-JP" sz="1300">
              <a:latin typeface="BIZ UDゴシック" panose="020B0400000000000000" pitchFamily="49" charset="-128"/>
              <a:ea typeface="BIZ UDゴシック" panose="020B0400000000000000" pitchFamily="49" charset="-128"/>
            </a:rPr>
            <a:t>6</a:t>
          </a:r>
          <a:r>
            <a:rPr kumimoji="1" lang="ja-JP" altLang="en-US" sz="1300">
              <a:latin typeface="BIZ UDゴシック" panose="020B0400000000000000" pitchFamily="49" charset="-128"/>
              <a:ea typeface="BIZ UDゴシック" panose="020B0400000000000000" pitchFamily="49" charset="-128"/>
            </a:rPr>
            <a:t>年度に計上したためである。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17,900
17,620
94.43
10,568,770
10,017,569
520,362
6,394,826
7,980,092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7569</xdr:rowOff>
    </xdr:from>
    <xdr:to>
      <xdr:col>24</xdr:col>
      <xdr:colOff>63500</xdr:colOff>
      <xdr:row>37</xdr:row>
      <xdr:rowOff>23800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351219"/>
          <a:ext cx="8382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48455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7569</xdr:rowOff>
    </xdr:from>
    <xdr:to>
      <xdr:col>19</xdr:col>
      <xdr:colOff>177800</xdr:colOff>
      <xdr:row>37</xdr:row>
      <xdr:rowOff>131470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351219"/>
          <a:ext cx="889000" cy="1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1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33630</xdr:rowOff>
    </xdr:from>
    <xdr:to>
      <xdr:col>15</xdr:col>
      <xdr:colOff>50800</xdr:colOff>
      <xdr:row>37</xdr:row>
      <xdr:rowOff>131470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05830"/>
          <a:ext cx="889000" cy="26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28490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33630</xdr:rowOff>
    </xdr:from>
    <xdr:to>
      <xdr:col>10</xdr:col>
      <xdr:colOff>114300</xdr:colOff>
      <xdr:row>37</xdr:row>
      <xdr:rowOff>15113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05830"/>
          <a:ext cx="889000" cy="15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143451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31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135018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144450</xdr:rowOff>
    </xdr:from>
    <xdr:to>
      <xdr:col>24</xdr:col>
      <xdr:colOff>114300</xdr:colOff>
      <xdr:row>37</xdr:row>
      <xdr:rowOff>74600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122877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128219</xdr:rowOff>
    </xdr:from>
    <xdr:to>
      <xdr:col>20</xdr:col>
      <xdr:colOff>38100</xdr:colOff>
      <xdr:row>37</xdr:row>
      <xdr:rowOff>58369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49496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9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80670</xdr:rowOff>
    </xdr:from>
    <xdr:to>
      <xdr:col>15</xdr:col>
      <xdr:colOff>101600</xdr:colOff>
      <xdr:row>38</xdr:row>
      <xdr:rowOff>10820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4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1947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5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154280</xdr:rowOff>
    </xdr:from>
    <xdr:to>
      <xdr:col>10</xdr:col>
      <xdr:colOff>165100</xdr:colOff>
      <xdr:row>36</xdr:row>
      <xdr:rowOff>84430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100957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93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135763</xdr:rowOff>
    </xdr:from>
    <xdr:to>
      <xdr:col>6</xdr:col>
      <xdr:colOff>38100</xdr:colOff>
      <xdr:row>37</xdr:row>
      <xdr:rowOff>65913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57040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4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98085</xdr:rowOff>
    </xdr:from>
    <xdr:to>
      <xdr:col>24</xdr:col>
      <xdr:colOff>63500</xdr:colOff>
      <xdr:row>58</xdr:row>
      <xdr:rowOff>32823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99285"/>
          <a:ext cx="838200" cy="27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94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98085</xdr:rowOff>
    </xdr:from>
    <xdr:to>
      <xdr:col>19</xdr:col>
      <xdr:colOff>177800</xdr:colOff>
      <xdr:row>57</xdr:row>
      <xdr:rowOff>126568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699285"/>
          <a:ext cx="889000" cy="19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93622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86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10463</xdr:rowOff>
    </xdr:from>
    <xdr:to>
      <xdr:col>15</xdr:col>
      <xdr:colOff>50800</xdr:colOff>
      <xdr:row>57</xdr:row>
      <xdr:rowOff>126568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611663"/>
          <a:ext cx="889000" cy="28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110786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4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10463</xdr:rowOff>
    </xdr:from>
    <xdr:to>
      <xdr:col>10</xdr:col>
      <xdr:colOff>114300</xdr:colOff>
      <xdr:row>58</xdr:row>
      <xdr:rowOff>54798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11663"/>
          <a:ext cx="889000" cy="38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142722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22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24121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153473</xdr:rowOff>
    </xdr:from>
    <xdr:to>
      <xdr:col>24</xdr:col>
      <xdr:colOff>114300</xdr:colOff>
      <xdr:row>58</xdr:row>
      <xdr:rowOff>83623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2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68400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47285</xdr:rowOff>
    </xdr:from>
    <xdr:to>
      <xdr:col>20</xdr:col>
      <xdr:colOff>38100</xdr:colOff>
      <xdr:row>56</xdr:row>
      <xdr:rowOff>148885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4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165412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2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75768</xdr:rowOff>
    </xdr:from>
    <xdr:to>
      <xdr:col>15</xdr:col>
      <xdr:colOff>101600</xdr:colOff>
      <xdr:row>58</xdr:row>
      <xdr:rowOff>5918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4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168495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4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131113</xdr:rowOff>
    </xdr:from>
    <xdr:to>
      <xdr:col>10</xdr:col>
      <xdr:colOff>165100</xdr:colOff>
      <xdr:row>56</xdr:row>
      <xdr:rowOff>61263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52390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5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3998</xdr:rowOff>
    </xdr:from>
    <xdr:to>
      <xdr:col>6</xdr:col>
      <xdr:colOff>38100</xdr:colOff>
      <xdr:row>58</xdr:row>
      <xdr:rowOff>105598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4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96725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4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78152</xdr:rowOff>
    </xdr:from>
    <xdr:to>
      <xdr:col>24</xdr:col>
      <xdr:colOff>63500</xdr:colOff>
      <xdr:row>76</xdr:row>
      <xdr:rowOff>14906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36902"/>
          <a:ext cx="8382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8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14906</xdr:rowOff>
    </xdr:from>
    <xdr:to>
      <xdr:col>19</xdr:col>
      <xdr:colOff>177800</xdr:colOff>
      <xdr:row>76</xdr:row>
      <xdr:rowOff>62477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45106"/>
          <a:ext cx="889000" cy="4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110838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4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62477</xdr:rowOff>
    </xdr:from>
    <xdr:to>
      <xdr:col>15</xdr:col>
      <xdr:colOff>50800</xdr:colOff>
      <xdr:row>77</xdr:row>
      <xdr:rowOff>106226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92677"/>
          <a:ext cx="889000" cy="21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56086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106226</xdr:rowOff>
    </xdr:from>
    <xdr:to>
      <xdr:col>10</xdr:col>
      <xdr:colOff>114300</xdr:colOff>
      <xdr:row>77</xdr:row>
      <xdr:rowOff>164486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07876"/>
          <a:ext cx="889000" cy="5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142650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71079</xdr:rowOff>
    </xdr:from>
    <xdr:to>
      <xdr:col>6</xdr:col>
      <xdr:colOff>38100</xdr:colOff>
      <xdr:row>78</xdr:row>
      <xdr:rowOff>1229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17756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27352</xdr:rowOff>
    </xdr:from>
    <xdr:to>
      <xdr:col>24</xdr:col>
      <xdr:colOff>114300</xdr:colOff>
      <xdr:row>75</xdr:row>
      <xdr:rowOff>128952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8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50229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3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135556</xdr:rowOff>
    </xdr:from>
    <xdr:to>
      <xdr:col>20</xdr:col>
      <xdr:colOff>38100</xdr:colOff>
      <xdr:row>76</xdr:row>
      <xdr:rowOff>65706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9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82233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6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11677</xdr:rowOff>
    </xdr:from>
    <xdr:to>
      <xdr:col>15</xdr:col>
      <xdr:colOff>101600</xdr:colOff>
      <xdr:row>76</xdr:row>
      <xdr:rowOff>113277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104404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3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55426</xdr:rowOff>
    </xdr:from>
    <xdr:to>
      <xdr:col>10</xdr:col>
      <xdr:colOff>165100</xdr:colOff>
      <xdr:row>77</xdr:row>
      <xdr:rowOff>157026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5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148153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49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113686</xdr:rowOff>
    </xdr:from>
    <xdr:to>
      <xdr:col>6</xdr:col>
      <xdr:colOff>38100</xdr:colOff>
      <xdr:row>78</xdr:row>
      <xdr:rowOff>43836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1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34963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0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69278</xdr:rowOff>
    </xdr:from>
    <xdr:to>
      <xdr:col>24</xdr:col>
      <xdr:colOff>63500</xdr:colOff>
      <xdr:row>98</xdr:row>
      <xdr:rowOff>101715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71378"/>
          <a:ext cx="838200" cy="3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8831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68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69278</xdr:rowOff>
    </xdr:from>
    <xdr:to>
      <xdr:col>19</xdr:col>
      <xdr:colOff>177800</xdr:colOff>
      <xdr:row>98</xdr:row>
      <xdr:rowOff>98134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71378"/>
          <a:ext cx="889000" cy="2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87380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98134</xdr:rowOff>
    </xdr:from>
    <xdr:to>
      <xdr:col>15</xdr:col>
      <xdr:colOff>50800</xdr:colOff>
      <xdr:row>98</xdr:row>
      <xdr:rowOff>138061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00234"/>
          <a:ext cx="889000" cy="3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78401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138061</xdr:rowOff>
    </xdr:from>
    <xdr:to>
      <xdr:col>10</xdr:col>
      <xdr:colOff>114300</xdr:colOff>
      <xdr:row>99</xdr:row>
      <xdr:rowOff>77406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40161"/>
          <a:ext cx="889000" cy="1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10050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104863</xdr:rowOff>
    </xdr:from>
    <xdr:to>
      <xdr:col>6</xdr:col>
      <xdr:colOff>38100</xdr:colOff>
      <xdr:row>98</xdr:row>
      <xdr:rowOff>35013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51540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50915</xdr:rowOff>
    </xdr:from>
    <xdr:to>
      <xdr:col>24</xdr:col>
      <xdr:colOff>114300</xdr:colOff>
      <xdr:row>98</xdr:row>
      <xdr:rowOff>152515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29342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3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18478</xdr:rowOff>
    </xdr:from>
    <xdr:to>
      <xdr:col>20</xdr:col>
      <xdr:colOff>38100</xdr:colOff>
      <xdr:row>98</xdr:row>
      <xdr:rowOff>120078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2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111205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47334</xdr:rowOff>
    </xdr:from>
    <xdr:to>
      <xdr:col>15</xdr:col>
      <xdr:colOff>101600</xdr:colOff>
      <xdr:row>98</xdr:row>
      <xdr:rowOff>148934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4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140061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87261</xdr:rowOff>
    </xdr:from>
    <xdr:to>
      <xdr:col>10</xdr:col>
      <xdr:colOff>165100</xdr:colOff>
      <xdr:row>99</xdr:row>
      <xdr:rowOff>17411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8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8538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26606</xdr:rowOff>
    </xdr:from>
    <xdr:to>
      <xdr:col>6</xdr:col>
      <xdr:colOff>38100</xdr:colOff>
      <xdr:row>99</xdr:row>
      <xdr:rowOff>128206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700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119333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9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5740</xdr:rowOff>
    </xdr:from>
    <xdr:to>
      <xdr:col>55</xdr:col>
      <xdr:colOff>0</xdr:colOff>
      <xdr:row>37</xdr:row>
      <xdr:rowOff>67234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349390"/>
          <a:ext cx="838200" cy="6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115562</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59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128727</xdr:rowOff>
    </xdr:from>
    <xdr:to>
      <xdr:col>50</xdr:col>
      <xdr:colOff>114300</xdr:colOff>
      <xdr:row>37</xdr:row>
      <xdr:rowOff>5740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300927"/>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58869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73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128727</xdr:rowOff>
    </xdr:from>
    <xdr:to>
      <xdr:col>45</xdr:col>
      <xdr:colOff>177800</xdr:colOff>
      <xdr:row>36</xdr:row>
      <xdr:rowOff>131699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300927"/>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52011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67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9169</xdr:rowOff>
    </xdr:from>
    <xdr:to>
      <xdr:col>41</xdr:col>
      <xdr:colOff>50800</xdr:colOff>
      <xdr:row>36</xdr:row>
      <xdr:rowOff>131699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181369"/>
          <a:ext cx="889000" cy="12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39895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69842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16434</xdr:rowOff>
    </xdr:from>
    <xdr:to>
      <xdr:col>55</xdr:col>
      <xdr:colOff>50800</xdr:colOff>
      <xdr:row>37</xdr:row>
      <xdr:rowOff>118034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36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39311</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1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126390</xdr:rowOff>
    </xdr:from>
    <xdr:to>
      <xdr:col>50</xdr:col>
      <xdr:colOff>165100</xdr:colOff>
      <xdr:row>37</xdr:row>
      <xdr:rowOff>56540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2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73067</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0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77927</xdr:rowOff>
    </xdr:from>
    <xdr:to>
      <xdr:col>46</xdr:col>
      <xdr:colOff>38100</xdr:colOff>
      <xdr:row>37</xdr:row>
      <xdr:rowOff>8077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2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24604</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02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80899</xdr:rowOff>
    </xdr:from>
    <xdr:to>
      <xdr:col>41</xdr:col>
      <xdr:colOff>101600</xdr:colOff>
      <xdr:row>37</xdr:row>
      <xdr:rowOff>11049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2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27576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02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129819</xdr:rowOff>
    </xdr:from>
    <xdr:to>
      <xdr:col>36</xdr:col>
      <xdr:colOff>165100</xdr:colOff>
      <xdr:row>36</xdr:row>
      <xdr:rowOff>59969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13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76496</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90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158826</xdr:rowOff>
    </xdr:from>
    <xdr:to>
      <xdr:col>55</xdr:col>
      <xdr:colOff>0</xdr:colOff>
      <xdr:row>56</xdr:row>
      <xdr:rowOff>145034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588576"/>
          <a:ext cx="838200" cy="1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150753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145034</xdr:rowOff>
    </xdr:from>
    <xdr:to>
      <xdr:col>50</xdr:col>
      <xdr:colOff>114300</xdr:colOff>
      <xdr:row>57</xdr:row>
      <xdr:rowOff>8090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746234"/>
          <a:ext cx="889000" cy="3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127919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8090</xdr:rowOff>
    </xdr:from>
    <xdr:to>
      <xdr:col>45</xdr:col>
      <xdr:colOff>177800</xdr:colOff>
      <xdr:row>57</xdr:row>
      <xdr:rowOff>20562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780740"/>
          <a:ext cx="889000" cy="1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160862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3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13741</xdr:rowOff>
    </xdr:from>
    <xdr:to>
      <xdr:col>41</xdr:col>
      <xdr:colOff>50800</xdr:colOff>
      <xdr:row>57</xdr:row>
      <xdr:rowOff>20562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786391"/>
          <a:ext cx="889000" cy="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165587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3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116832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88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108026</xdr:rowOff>
    </xdr:from>
    <xdr:to>
      <xdr:col>55</xdr:col>
      <xdr:colOff>50800</xdr:colOff>
      <xdr:row>56</xdr:row>
      <xdr:rowOff>38176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53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130903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38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94234</xdr:rowOff>
    </xdr:from>
    <xdr:to>
      <xdr:col>50</xdr:col>
      <xdr:colOff>165100</xdr:colOff>
      <xdr:row>57</xdr:row>
      <xdr:rowOff>24384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69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40911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4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128740</xdr:rowOff>
    </xdr:from>
    <xdr:to>
      <xdr:col>46</xdr:col>
      <xdr:colOff>38100</xdr:colOff>
      <xdr:row>57</xdr:row>
      <xdr:rowOff>58890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75417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50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141212</xdr:rowOff>
    </xdr:from>
    <xdr:to>
      <xdr:col>41</xdr:col>
      <xdr:colOff>101600</xdr:colOff>
      <xdr:row>57</xdr:row>
      <xdr:rowOff>71362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4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87889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51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134391</xdr:rowOff>
    </xdr:from>
    <xdr:to>
      <xdr:col>36</xdr:col>
      <xdr:colOff>165100</xdr:colOff>
      <xdr:row>57</xdr:row>
      <xdr:rowOff>64541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81068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51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83579</xdr:rowOff>
    </xdr:from>
    <xdr:to>
      <xdr:col>55</xdr:col>
      <xdr:colOff>0</xdr:colOff>
      <xdr:row>78</xdr:row>
      <xdr:rowOff>4254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285229"/>
          <a:ext cx="838200" cy="9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15860</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4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83579</xdr:rowOff>
    </xdr:from>
    <xdr:to>
      <xdr:col>50</xdr:col>
      <xdr:colOff>114300</xdr:colOff>
      <xdr:row>77</xdr:row>
      <xdr:rowOff>128442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85229"/>
          <a:ext cx="889000" cy="4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47464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9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118593</xdr:rowOff>
    </xdr:from>
    <xdr:to>
      <xdr:col>45</xdr:col>
      <xdr:colOff>177800</xdr:colOff>
      <xdr:row>77</xdr:row>
      <xdr:rowOff>128442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20243"/>
          <a:ext cx="8890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84479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118593</xdr:rowOff>
    </xdr:from>
    <xdr:to>
      <xdr:col>41</xdr:col>
      <xdr:colOff>50800</xdr:colOff>
      <xdr:row>78</xdr:row>
      <xdr:rowOff>25115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20243"/>
          <a:ext cx="889000" cy="7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18356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4011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124904</xdr:rowOff>
    </xdr:from>
    <xdr:to>
      <xdr:col>55</xdr:col>
      <xdr:colOff>50800</xdr:colOff>
      <xdr:row>78</xdr:row>
      <xdr:rowOff>55054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2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103331</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0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32779</xdr:rowOff>
    </xdr:from>
    <xdr:to>
      <xdr:col>50</xdr:col>
      <xdr:colOff>165100</xdr:colOff>
      <xdr:row>77</xdr:row>
      <xdr:rowOff>134379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125506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32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77642</xdr:rowOff>
    </xdr:from>
    <xdr:to>
      <xdr:col>46</xdr:col>
      <xdr:colOff>38100</xdr:colOff>
      <xdr:row>78</xdr:row>
      <xdr:rowOff>7792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7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170369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37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67793</xdr:rowOff>
    </xdr:from>
    <xdr:to>
      <xdr:col>41</xdr:col>
      <xdr:colOff>101600</xdr:colOff>
      <xdr:row>77</xdr:row>
      <xdr:rowOff>169393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6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160520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36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145765</xdr:rowOff>
    </xdr:from>
    <xdr:to>
      <xdr:col>36</xdr:col>
      <xdr:colOff>165100</xdr:colOff>
      <xdr:row>78</xdr:row>
      <xdr:rowOff>75915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67042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44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153606</xdr:rowOff>
    </xdr:from>
    <xdr:to>
      <xdr:col>55</xdr:col>
      <xdr:colOff>0</xdr:colOff>
      <xdr:row>97</xdr:row>
      <xdr:rowOff>30595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612806"/>
          <a:ext cx="838200" cy="4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134497</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22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153606</xdr:rowOff>
    </xdr:from>
    <xdr:to>
      <xdr:col>50</xdr:col>
      <xdr:colOff>114300</xdr:colOff>
      <xdr:row>97</xdr:row>
      <xdr:rowOff>20599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12806"/>
          <a:ext cx="889000" cy="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64470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57874</xdr:rowOff>
    </xdr:from>
    <xdr:to>
      <xdr:col>45</xdr:col>
      <xdr:colOff>177800</xdr:colOff>
      <xdr:row>97</xdr:row>
      <xdr:rowOff>20599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517074"/>
          <a:ext cx="889000" cy="13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74235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57874</xdr:rowOff>
    </xdr:from>
    <xdr:to>
      <xdr:col>41</xdr:col>
      <xdr:colOff>50800</xdr:colOff>
      <xdr:row>97</xdr:row>
      <xdr:rowOff>81268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517074"/>
          <a:ext cx="889000" cy="19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30751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6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130429</xdr:rowOff>
    </xdr:from>
    <xdr:to>
      <xdr:col>36</xdr:col>
      <xdr:colOff>165100</xdr:colOff>
      <xdr:row>97</xdr:row>
      <xdr:rowOff>60579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77106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6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151245</xdr:rowOff>
    </xdr:from>
    <xdr:to>
      <xdr:col>55</xdr:col>
      <xdr:colOff>50800</xdr:colOff>
      <xdr:row>97</xdr:row>
      <xdr:rowOff>81395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129672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8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102806</xdr:rowOff>
    </xdr:from>
    <xdr:to>
      <xdr:col>50</xdr:col>
      <xdr:colOff>165100</xdr:colOff>
      <xdr:row>97</xdr:row>
      <xdr:rowOff>32956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6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49483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33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141249</xdr:rowOff>
    </xdr:from>
    <xdr:to>
      <xdr:col>46</xdr:col>
      <xdr:colOff>38100</xdr:colOff>
      <xdr:row>97</xdr:row>
      <xdr:rowOff>71399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0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62526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69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7074</xdr:rowOff>
    </xdr:from>
    <xdr:to>
      <xdr:col>41</xdr:col>
      <xdr:colOff>101600</xdr:colOff>
      <xdr:row>96</xdr:row>
      <xdr:rowOff>108674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6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125201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2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30468</xdr:rowOff>
    </xdr:from>
    <xdr:to>
      <xdr:col>36</xdr:col>
      <xdr:colOff>165100</xdr:colOff>
      <xdr:row>97</xdr:row>
      <xdr:rowOff>132068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123195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5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6361</xdr:rowOff>
    </xdr:from>
    <xdr:to>
      <xdr:col>85</xdr:col>
      <xdr:colOff>127000</xdr:colOff>
      <xdr:row>37</xdr:row>
      <xdr:rowOff>87612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350011"/>
          <a:ext cx="838200" cy="8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126473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27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87612</xdr:rowOff>
    </xdr:from>
    <xdr:to>
      <xdr:col>81</xdr:col>
      <xdr:colOff>50800</xdr:colOff>
      <xdr:row>37</xdr:row>
      <xdr:rowOff>139602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431262"/>
          <a:ext cx="889000" cy="5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92890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9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139602</xdr:rowOff>
    </xdr:from>
    <xdr:to>
      <xdr:col>76</xdr:col>
      <xdr:colOff>114300</xdr:colOff>
      <xdr:row>37</xdr:row>
      <xdr:rowOff>168797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483252"/>
          <a:ext cx="889000" cy="2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27674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0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25498</xdr:rowOff>
    </xdr:from>
    <xdr:to>
      <xdr:col>71</xdr:col>
      <xdr:colOff>177800</xdr:colOff>
      <xdr:row>37</xdr:row>
      <xdr:rowOff>168797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369148"/>
          <a:ext cx="889000" cy="14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117906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19444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127011</xdr:rowOff>
    </xdr:from>
    <xdr:to>
      <xdr:col>85</xdr:col>
      <xdr:colOff>177800</xdr:colOff>
      <xdr:row>37</xdr:row>
      <xdr:rowOff>57161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105438</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27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36812</xdr:rowOff>
    </xdr:from>
    <xdr:to>
      <xdr:col>81</xdr:col>
      <xdr:colOff>101600</xdr:colOff>
      <xdr:row>37</xdr:row>
      <xdr:rowOff>138412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8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129539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7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88802</xdr:rowOff>
    </xdr:from>
    <xdr:to>
      <xdr:col>76</xdr:col>
      <xdr:colOff>165100</xdr:colOff>
      <xdr:row>38</xdr:row>
      <xdr:rowOff>18952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43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10079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5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117997</xdr:rowOff>
    </xdr:from>
    <xdr:to>
      <xdr:col>72</xdr:col>
      <xdr:colOff>38100</xdr:colOff>
      <xdr:row>38</xdr:row>
      <xdr:rowOff>48147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46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39274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55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146148</xdr:rowOff>
    </xdr:from>
    <xdr:to>
      <xdr:col>67</xdr:col>
      <xdr:colOff>101600</xdr:colOff>
      <xdr:row>37</xdr:row>
      <xdr:rowOff>76298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1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67425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41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139941</xdr:rowOff>
    </xdr:from>
    <xdr:to>
      <xdr:col>85</xdr:col>
      <xdr:colOff>127000</xdr:colOff>
      <xdr:row>57</xdr:row>
      <xdr:rowOff>31407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741141"/>
          <a:ext cx="838200" cy="6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106456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3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31407</xdr:rowOff>
    </xdr:from>
    <xdr:to>
      <xdr:col>81</xdr:col>
      <xdr:colOff>50800</xdr:colOff>
      <xdr:row>57</xdr:row>
      <xdr:rowOff>38049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804057"/>
          <a:ext cx="889000" cy="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26205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457</xdr:rowOff>
    </xdr:from>
    <xdr:to>
      <xdr:col>76</xdr:col>
      <xdr:colOff>114300</xdr:colOff>
      <xdr:row>57</xdr:row>
      <xdr:rowOff>38049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773107"/>
          <a:ext cx="889000" cy="3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20578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155219</xdr:rowOff>
    </xdr:from>
    <xdr:to>
      <xdr:col>71</xdr:col>
      <xdr:colOff>177800</xdr:colOff>
      <xdr:row>57</xdr:row>
      <xdr:rowOff>457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756419"/>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109262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38828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89141</xdr:rowOff>
    </xdr:from>
    <xdr:to>
      <xdr:col>85</xdr:col>
      <xdr:colOff>177800</xdr:colOff>
      <xdr:row>57</xdr:row>
      <xdr:rowOff>19291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67568</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6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152057</xdr:rowOff>
    </xdr:from>
    <xdr:to>
      <xdr:col>81</xdr:col>
      <xdr:colOff>101600</xdr:colOff>
      <xdr:row>57</xdr:row>
      <xdr:rowOff>82207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5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73334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4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158699</xdr:rowOff>
    </xdr:from>
    <xdr:to>
      <xdr:col>76</xdr:col>
      <xdr:colOff>165100</xdr:colOff>
      <xdr:row>57</xdr:row>
      <xdr:rowOff>88849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5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79976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5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121107</xdr:rowOff>
    </xdr:from>
    <xdr:to>
      <xdr:col>72</xdr:col>
      <xdr:colOff>38100</xdr:colOff>
      <xdr:row>57</xdr:row>
      <xdr:rowOff>51257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2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42384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1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104419</xdr:rowOff>
    </xdr:from>
    <xdr:to>
      <xdr:col>67</xdr:col>
      <xdr:colOff>101600</xdr:colOff>
      <xdr:row>57</xdr:row>
      <xdr:rowOff>34569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25696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7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31376</xdr:rowOff>
    </xdr:from>
    <xdr:to>
      <xdr:col>85</xdr:col>
      <xdr:colOff>127000</xdr:colOff>
      <xdr:row>79</xdr:row>
      <xdr:rowOff>96309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575926"/>
          <a:ext cx="838200" cy="6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139009</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51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95983</xdr:rowOff>
    </xdr:from>
    <xdr:to>
      <xdr:col>81</xdr:col>
      <xdr:colOff>50800</xdr:colOff>
      <xdr:row>79</xdr:row>
      <xdr:rowOff>96309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0533"/>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95983</xdr:rowOff>
    </xdr:from>
    <xdr:to>
      <xdr:col>76</xdr:col>
      <xdr:colOff>114300</xdr:colOff>
      <xdr:row>79</xdr:row>
      <xdr:rowOff>97278</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640533"/>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128128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97278</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641828"/>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113258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100141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152026</xdr:rowOff>
    </xdr:from>
    <xdr:to>
      <xdr:col>85</xdr:col>
      <xdr:colOff>177800</xdr:colOff>
      <xdr:row>79</xdr:row>
      <xdr:rowOff>82176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111403</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31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45509</xdr:rowOff>
    </xdr:from>
    <xdr:to>
      <xdr:col>81</xdr:col>
      <xdr:colOff>101600</xdr:colOff>
      <xdr:row>79</xdr:row>
      <xdr:rowOff>147109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138236</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2017" y="13682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45183</xdr:rowOff>
    </xdr:from>
    <xdr:to>
      <xdr:col>76</xdr:col>
      <xdr:colOff>165100</xdr:colOff>
      <xdr:row>79</xdr:row>
      <xdr:rowOff>146783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8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137910</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3017" y="13682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46478</xdr:rowOff>
    </xdr:from>
    <xdr:to>
      <xdr:col>72</xdr:col>
      <xdr:colOff>38100</xdr:colOff>
      <xdr:row>79</xdr:row>
      <xdr:rowOff>148078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139205</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4017" y="1368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167384</xdr:rowOff>
    </xdr:from>
    <xdr:to>
      <xdr:col>85</xdr:col>
      <xdr:colOff>127000</xdr:colOff>
      <xdr:row>97</xdr:row>
      <xdr:rowOff>6465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626584"/>
          <a:ext cx="838200" cy="1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128122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15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167384</xdr:rowOff>
    </xdr:from>
    <xdr:to>
      <xdr:col>81</xdr:col>
      <xdr:colOff>50800</xdr:colOff>
      <xdr:row>97</xdr:row>
      <xdr:rowOff>7196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626584"/>
          <a:ext cx="889000" cy="1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21564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7196</xdr:rowOff>
    </xdr:from>
    <xdr:to>
      <xdr:col>76</xdr:col>
      <xdr:colOff>114300</xdr:colOff>
      <xdr:row>97</xdr:row>
      <xdr:rowOff>29865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637846"/>
          <a:ext cx="889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29865</xdr:rowOff>
    </xdr:from>
    <xdr:to>
      <xdr:col>71</xdr:col>
      <xdr:colOff>177800</xdr:colOff>
      <xdr:row>97</xdr:row>
      <xdr:rowOff>56717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660515"/>
          <a:ext cx="889000" cy="2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57721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56776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127115</xdr:rowOff>
    </xdr:from>
    <xdr:to>
      <xdr:col>85</xdr:col>
      <xdr:colOff>177800</xdr:colOff>
      <xdr:row>97</xdr:row>
      <xdr:rowOff>57265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5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105542</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56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116584</xdr:rowOff>
    </xdr:from>
    <xdr:to>
      <xdr:col>81</xdr:col>
      <xdr:colOff>101600</xdr:colOff>
      <xdr:row>97</xdr:row>
      <xdr:rowOff>46734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5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37861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66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127846</xdr:rowOff>
    </xdr:from>
    <xdr:to>
      <xdr:col>76</xdr:col>
      <xdr:colOff>165100</xdr:colOff>
      <xdr:row>97</xdr:row>
      <xdr:rowOff>57996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58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49123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67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150515</xdr:rowOff>
    </xdr:from>
    <xdr:to>
      <xdr:col>72</xdr:col>
      <xdr:colOff>38100</xdr:colOff>
      <xdr:row>97</xdr:row>
      <xdr:rowOff>80665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71792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7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5917</xdr:rowOff>
    </xdr:from>
    <xdr:to>
      <xdr:col>67</xdr:col>
      <xdr:colOff>101600</xdr:colOff>
      <xdr:row>97</xdr:row>
      <xdr:rowOff>107517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63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98644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72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BIZ UDゴシック" panose="020B0400000000000000" pitchFamily="49" charset="-128"/>
              <a:ea typeface="BIZ UDゴシック" panose="020B0400000000000000" pitchFamily="49" charset="-128"/>
            </a:rPr>
            <a:t>  目的別にみた歳出額において、類似団体平均を上回っている項目は、民生費、労働費、農林水産業費、災害復旧費となっている。民生費においては認定こども園開設に係る運営補助金が皆増となったこと等によるものである。労働費においてはシルバー人材センターへの助成金のほか、町内のサラリーマン等勤労者向け「勤労者生活安定資金貸付金」等に対する預託事業である。農林水産費においては輸出向け</a:t>
          </a:r>
          <a:r>
            <a:rPr kumimoji="1" lang="en-US" altLang="ja-JP" sz="1400">
              <a:latin typeface="BIZ UDゴシック" panose="020B0400000000000000" pitchFamily="49" charset="-128"/>
              <a:ea typeface="BIZ UDゴシック" panose="020B0400000000000000" pitchFamily="49" charset="-128"/>
            </a:rPr>
            <a:t>HACCP</a:t>
          </a:r>
          <a:r>
            <a:rPr kumimoji="1" lang="ja-JP" altLang="en-US" sz="1400">
              <a:latin typeface="BIZ UDゴシック" panose="020B0400000000000000" pitchFamily="49" charset="-128"/>
              <a:ea typeface="BIZ UDゴシック" panose="020B0400000000000000" pitchFamily="49" charset="-128"/>
            </a:rPr>
            <a:t>等対応施設整備事業補助金などによるものであり、災害復旧費は令和</a:t>
          </a:r>
          <a:r>
            <a:rPr kumimoji="1" lang="en-US" altLang="ja-JP" sz="1400">
              <a:latin typeface="BIZ UDゴシック" panose="020B0400000000000000" pitchFamily="49" charset="-128"/>
              <a:ea typeface="BIZ UDゴシック" panose="020B0400000000000000" pitchFamily="49" charset="-128"/>
            </a:rPr>
            <a:t>5</a:t>
          </a:r>
          <a:r>
            <a:rPr kumimoji="1" lang="ja-JP" altLang="en-US" sz="1400">
              <a:latin typeface="BIZ UDゴシック" panose="020B0400000000000000" pitchFamily="49" charset="-128"/>
              <a:ea typeface="BIZ UDゴシック" panose="020B0400000000000000" pitchFamily="49" charset="-128"/>
            </a:rPr>
            <a:t>年</a:t>
          </a:r>
          <a:r>
            <a:rPr kumimoji="1" lang="en-US" altLang="ja-JP" sz="1400">
              <a:latin typeface="BIZ UDゴシック" panose="020B0400000000000000" pitchFamily="49" charset="-128"/>
              <a:ea typeface="BIZ UDゴシック" panose="020B0400000000000000" pitchFamily="49" charset="-128"/>
            </a:rPr>
            <a:t>7</a:t>
          </a:r>
          <a:r>
            <a:rPr kumimoji="1" lang="ja-JP" altLang="en-US" sz="1400">
              <a:latin typeface="BIZ UDゴシック" panose="020B0400000000000000" pitchFamily="49" charset="-128"/>
              <a:ea typeface="BIZ UDゴシック" panose="020B0400000000000000" pitchFamily="49" charset="-128"/>
            </a:rPr>
            <a:t>月</a:t>
          </a:r>
          <a:r>
            <a:rPr kumimoji="1" lang="en-US" altLang="ja-JP" sz="1400">
              <a:latin typeface="BIZ UDゴシック" panose="020B0400000000000000" pitchFamily="49" charset="-128"/>
              <a:ea typeface="BIZ UDゴシック" panose="020B0400000000000000" pitchFamily="49" charset="-128"/>
            </a:rPr>
            <a:t>13</a:t>
          </a:r>
          <a:r>
            <a:rPr kumimoji="1" lang="ja-JP" altLang="en-US" sz="1400">
              <a:latin typeface="BIZ UDゴシック" panose="020B0400000000000000" pitchFamily="49" charset="-128"/>
              <a:ea typeface="BIZ UDゴシック" panose="020B0400000000000000" pitchFamily="49" charset="-128"/>
            </a:rPr>
            <a:t>日の豪雨による林道災害復旧である。</a:t>
          </a:r>
          <a:endParaRPr kumimoji="1" lang="en-US" altLang="ja-JP" sz="1400">
            <a:latin typeface="BIZ UDゴシック" panose="020B0400000000000000" pitchFamily="49" charset="-128"/>
            <a:ea typeface="BIZ UDゴシック" panose="020B0400000000000000" pitchFamily="49" charset="-128"/>
          </a:endParaRPr>
        </a:p>
        <a:p>
          <a:r>
            <a:rPr kumimoji="1" lang="ja-JP" altLang="en-US" sz="1400">
              <a:latin typeface="BIZ UDゴシック" panose="020B0400000000000000" pitchFamily="49" charset="-128"/>
              <a:ea typeface="BIZ UDゴシック" panose="020B0400000000000000" pitchFamily="49" charset="-128"/>
            </a:rPr>
            <a:t>　一方、類似団体平均を下回っている主な項目は議会費、総務費、衛生費等となっている。議会費においては議場のマイクロフォン整備事業が皆減となったこと、総務費においては基金再編に伴う積立金の減やコロナ感染症対策消耗などの購入の減、衛生費においてはコロナワクチン接種の減などが要因である。</a:t>
          </a:r>
          <a:endParaRPr kumimoji="1" lang="en-US" altLang="ja-JP" sz="1400">
            <a:latin typeface="BIZ UDゴシック" panose="020B0400000000000000" pitchFamily="49" charset="-128"/>
            <a:ea typeface="BIZ UDゴシック" panose="020B0400000000000000"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福井県永平寺町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BIZ UDゴシック" panose="020B0400000000000000" pitchFamily="49" charset="-128"/>
              <a:ea typeface="BIZ UDゴシック" panose="020B0400000000000000" pitchFamily="49" charset="-128"/>
            </a:rPr>
            <a:t>　財政調整基金において、令和</a:t>
          </a:r>
          <a:r>
            <a:rPr kumimoji="1" lang="en-US" altLang="ja-JP" sz="1400">
              <a:latin typeface="BIZ UDゴシック" panose="020B0400000000000000" pitchFamily="49" charset="-128"/>
              <a:ea typeface="BIZ UDゴシック" panose="020B0400000000000000" pitchFamily="49" charset="-128"/>
            </a:rPr>
            <a:t>4</a:t>
          </a:r>
          <a:r>
            <a:rPr kumimoji="1" lang="ja-JP" altLang="en-US" sz="1400">
              <a:latin typeface="BIZ UDゴシック" panose="020B0400000000000000" pitchFamily="49" charset="-128"/>
              <a:ea typeface="BIZ UDゴシック" panose="020B0400000000000000" pitchFamily="49" charset="-128"/>
            </a:rPr>
            <a:t>年度決算剰余金の</a:t>
          </a:r>
          <a:r>
            <a:rPr kumimoji="1" lang="en-US" altLang="ja-JP" sz="1400">
              <a:latin typeface="BIZ UDゴシック" panose="020B0400000000000000" pitchFamily="49" charset="-128"/>
              <a:ea typeface="BIZ UDゴシック" panose="020B0400000000000000" pitchFamily="49" charset="-128"/>
            </a:rPr>
            <a:t>1/2</a:t>
          </a:r>
          <a:r>
            <a:rPr kumimoji="1" lang="ja-JP" altLang="en-US" sz="1400">
              <a:latin typeface="BIZ UDゴシック" panose="020B0400000000000000" pitchFamily="49" charset="-128"/>
              <a:ea typeface="BIZ UDゴシック" panose="020B0400000000000000" pitchFamily="49" charset="-128"/>
            </a:rPr>
            <a:t>分を翌々年度にあたる令和</a:t>
          </a:r>
          <a:r>
            <a:rPr kumimoji="1" lang="en-US" altLang="ja-JP" sz="1400">
              <a:latin typeface="BIZ UDゴシック" panose="020B0400000000000000" pitchFamily="49" charset="-128"/>
              <a:ea typeface="BIZ UDゴシック" panose="020B0400000000000000" pitchFamily="49" charset="-128"/>
            </a:rPr>
            <a:t>6</a:t>
          </a:r>
          <a:r>
            <a:rPr kumimoji="1" lang="ja-JP" altLang="en-US" sz="1400">
              <a:latin typeface="BIZ UDゴシック" panose="020B0400000000000000" pitchFamily="49" charset="-128"/>
              <a:ea typeface="BIZ UDゴシック" panose="020B0400000000000000" pitchFamily="49" charset="-128"/>
            </a:rPr>
            <a:t>年度に積み立てること、また、適切な財源の確保と歳出の精査により基金取崩しを回避していることから、令和</a:t>
          </a:r>
          <a:r>
            <a:rPr kumimoji="1" lang="en-US" altLang="ja-JP" sz="1400">
              <a:latin typeface="BIZ UDゴシック" panose="020B0400000000000000" pitchFamily="49" charset="-128"/>
              <a:ea typeface="BIZ UDゴシック" panose="020B0400000000000000" pitchFamily="49" charset="-128"/>
            </a:rPr>
            <a:t>5</a:t>
          </a:r>
          <a:r>
            <a:rPr kumimoji="1" lang="ja-JP" altLang="en-US" sz="1400">
              <a:latin typeface="BIZ UDゴシック" panose="020B0400000000000000" pitchFamily="49" charset="-128"/>
              <a:ea typeface="BIZ UDゴシック" panose="020B0400000000000000" pitchFamily="49" charset="-128"/>
            </a:rPr>
            <a:t>年度の財政調整基金残高は横ばいである。</a:t>
          </a:r>
          <a:endParaRPr kumimoji="1" lang="en-US" altLang="ja-JP" sz="1400">
            <a:latin typeface="BIZ UDゴシック" panose="020B0400000000000000" pitchFamily="49" charset="-128"/>
            <a:ea typeface="BIZ UDゴシック" panose="020B0400000000000000" pitchFamily="49" charset="-128"/>
          </a:endParaRPr>
        </a:p>
        <a:p>
          <a:r>
            <a:rPr kumimoji="1" lang="ja-JP" altLang="en-US" sz="1400">
              <a:latin typeface="BIZ UDゴシック" panose="020B0400000000000000" pitchFamily="49" charset="-128"/>
              <a:ea typeface="BIZ UDゴシック" panose="020B0400000000000000" pitchFamily="49" charset="-128"/>
            </a:rPr>
            <a:t>　実質収支額及び実質単年度収支においては認定こども園完成に伴う事業費の減、また、上記同様、剰余金を基金積立てしないことから増となっている。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福井県永平寺町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BIZ UDゴシック" panose="020B0400000000000000" pitchFamily="49" charset="-128"/>
              <a:ea typeface="BIZ UDゴシック" panose="020B0400000000000000" pitchFamily="49" charset="-128"/>
            </a:rPr>
            <a:t>　一般会計及び特別会計の実質収支は、全ての会計において黒字であり財政健全化の基準内の数値である。指標分母となる標準財政規模は、前年度と比較すると</a:t>
          </a:r>
          <a:r>
            <a:rPr kumimoji="1" lang="en-US" altLang="ja-JP" sz="1000">
              <a:latin typeface="BIZ UDゴシック" panose="020B0400000000000000" pitchFamily="49" charset="-128"/>
              <a:ea typeface="BIZ UDゴシック" panose="020B0400000000000000" pitchFamily="49" charset="-128"/>
            </a:rPr>
            <a:t>71</a:t>
          </a:r>
          <a:r>
            <a:rPr kumimoji="1" lang="ja-JP" altLang="en-US" sz="1000">
              <a:latin typeface="BIZ UDゴシック" panose="020B0400000000000000" pitchFamily="49" charset="-128"/>
              <a:ea typeface="BIZ UDゴシック" panose="020B0400000000000000" pitchFamily="49" charset="-128"/>
            </a:rPr>
            <a:t>百万円減の</a:t>
          </a:r>
          <a:r>
            <a:rPr kumimoji="1" lang="en-US" altLang="ja-JP" sz="1000">
              <a:latin typeface="BIZ UDゴシック" panose="020B0400000000000000" pitchFamily="49" charset="-128"/>
              <a:ea typeface="BIZ UDゴシック" panose="020B0400000000000000" pitchFamily="49" charset="-128"/>
            </a:rPr>
            <a:t>6,395</a:t>
          </a:r>
          <a:r>
            <a:rPr kumimoji="1" lang="ja-JP" altLang="en-US" sz="1000">
              <a:latin typeface="BIZ UDゴシック" panose="020B0400000000000000" pitchFamily="49" charset="-128"/>
              <a:ea typeface="BIZ UDゴシック" panose="020B0400000000000000" pitchFamily="49" charset="-128"/>
            </a:rPr>
            <a:t>百万円となっている。</a:t>
          </a:r>
        </a:p>
        <a:p>
          <a:r>
            <a:rPr kumimoji="1" lang="ja-JP" altLang="en-US" sz="1000">
              <a:latin typeface="BIZ UDゴシック" panose="020B0400000000000000" pitchFamily="49" charset="-128"/>
              <a:ea typeface="BIZ UDゴシック" panose="020B0400000000000000" pitchFamily="49" charset="-128"/>
            </a:rPr>
            <a:t>　令和</a:t>
          </a:r>
          <a:r>
            <a:rPr kumimoji="1" lang="en-US" altLang="ja-JP" sz="1000">
              <a:latin typeface="BIZ UDゴシック" panose="020B0400000000000000" pitchFamily="49" charset="-128"/>
              <a:ea typeface="BIZ UDゴシック" panose="020B0400000000000000" pitchFamily="49" charset="-128"/>
            </a:rPr>
            <a:t>5</a:t>
          </a:r>
          <a:r>
            <a:rPr kumimoji="1" lang="ja-JP" altLang="en-US" sz="1000">
              <a:latin typeface="BIZ UDゴシック" panose="020B0400000000000000" pitchFamily="49" charset="-128"/>
              <a:ea typeface="BIZ UDゴシック" panose="020B0400000000000000" pitchFamily="49" charset="-128"/>
            </a:rPr>
            <a:t>年度の一般会計では、歳入総額</a:t>
          </a:r>
          <a:r>
            <a:rPr kumimoji="1" lang="en-US" altLang="ja-JP" sz="1000">
              <a:latin typeface="BIZ UDゴシック" panose="020B0400000000000000" pitchFamily="49" charset="-128"/>
              <a:ea typeface="BIZ UDゴシック" panose="020B0400000000000000" pitchFamily="49" charset="-128"/>
            </a:rPr>
            <a:t>10,403,854</a:t>
          </a:r>
          <a:r>
            <a:rPr kumimoji="1" lang="ja-JP" altLang="en-US" sz="1000">
              <a:latin typeface="BIZ UDゴシック" panose="020B0400000000000000" pitchFamily="49" charset="-128"/>
              <a:ea typeface="BIZ UDゴシック" panose="020B0400000000000000" pitchFamily="49" charset="-128"/>
            </a:rPr>
            <a:t>千円（対前年度比</a:t>
          </a:r>
          <a:r>
            <a:rPr kumimoji="1" lang="en-US" altLang="ja-JP" sz="1000">
              <a:latin typeface="BIZ UDゴシック" panose="020B0400000000000000" pitchFamily="49" charset="-128"/>
              <a:ea typeface="BIZ UDゴシック" panose="020B0400000000000000" pitchFamily="49" charset="-128"/>
            </a:rPr>
            <a:t>8.9</a:t>
          </a:r>
          <a:r>
            <a:rPr kumimoji="1" lang="ja-JP" altLang="en-US" sz="1000">
              <a:latin typeface="BIZ UDゴシック" panose="020B0400000000000000" pitchFamily="49" charset="-128"/>
              <a:ea typeface="BIZ UDゴシック" panose="020B0400000000000000" pitchFamily="49" charset="-128"/>
            </a:rPr>
            <a:t>％減）、歳出総額</a:t>
          </a:r>
          <a:r>
            <a:rPr kumimoji="1" lang="en-US" altLang="ja-JP" sz="1000">
              <a:latin typeface="BIZ UDゴシック" panose="020B0400000000000000" pitchFamily="49" charset="-128"/>
              <a:ea typeface="BIZ UDゴシック" panose="020B0400000000000000" pitchFamily="49" charset="-128"/>
            </a:rPr>
            <a:t>9,888,476</a:t>
          </a:r>
          <a:r>
            <a:rPr kumimoji="1" lang="ja-JP" altLang="en-US" sz="1000">
              <a:latin typeface="BIZ UDゴシック" panose="020B0400000000000000" pitchFamily="49" charset="-128"/>
              <a:ea typeface="BIZ UDゴシック" panose="020B0400000000000000" pitchFamily="49" charset="-128"/>
            </a:rPr>
            <a:t>千円（対前年度比</a:t>
          </a:r>
          <a:r>
            <a:rPr kumimoji="1" lang="en-US" altLang="ja-JP" sz="1000">
              <a:latin typeface="BIZ UDゴシック" panose="020B0400000000000000" pitchFamily="49" charset="-128"/>
              <a:ea typeface="BIZ UDゴシック" panose="020B0400000000000000" pitchFamily="49" charset="-128"/>
            </a:rPr>
            <a:t>10.9</a:t>
          </a:r>
          <a:r>
            <a:rPr kumimoji="1" lang="ja-JP" altLang="en-US" sz="1000">
              <a:latin typeface="BIZ UDゴシック" panose="020B0400000000000000" pitchFamily="49" charset="-128"/>
              <a:ea typeface="BIZ UDゴシック" panose="020B0400000000000000" pitchFamily="49" charset="-128"/>
            </a:rPr>
            <a:t>％減）となり歳入歳出とも前年度を下回る決算規模となった。この主な要因としては、歳入については、新型コロナウイルス感染症対応関連の国庫支出金の減、歳出については、認定こども園施設整備事業の完成に伴う減などが挙げられる。</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　国民健康保険事業特別会計の歳入は</a:t>
          </a:r>
          <a:r>
            <a:rPr kumimoji="1" lang="en-US" altLang="ja-JP" sz="1000">
              <a:latin typeface="BIZ UDゴシック" panose="020B0400000000000000" pitchFamily="49" charset="-128"/>
              <a:ea typeface="BIZ UDゴシック" panose="020B0400000000000000" pitchFamily="49" charset="-128"/>
            </a:rPr>
            <a:t>1,706,783</a:t>
          </a:r>
          <a:r>
            <a:rPr kumimoji="1" lang="ja-JP" altLang="en-US" sz="1000">
              <a:latin typeface="BIZ UDゴシック" panose="020B0400000000000000" pitchFamily="49" charset="-128"/>
              <a:ea typeface="BIZ UDゴシック" panose="020B0400000000000000" pitchFamily="49" charset="-128"/>
            </a:rPr>
            <a:t>千円で、前年度より</a:t>
          </a:r>
          <a:r>
            <a:rPr kumimoji="1" lang="en-US" altLang="ja-JP" sz="1000">
              <a:latin typeface="BIZ UDゴシック" panose="020B0400000000000000" pitchFamily="49" charset="-128"/>
              <a:ea typeface="BIZ UDゴシック" panose="020B0400000000000000" pitchFamily="49" charset="-128"/>
            </a:rPr>
            <a:t>25,213</a:t>
          </a:r>
          <a:r>
            <a:rPr kumimoji="1" lang="ja-JP" altLang="en-US" sz="1000">
              <a:latin typeface="BIZ UDゴシック" panose="020B0400000000000000" pitchFamily="49" charset="-128"/>
              <a:ea typeface="BIZ UDゴシック" panose="020B0400000000000000" pitchFamily="49" charset="-128"/>
            </a:rPr>
            <a:t>千円の減であった。主な要因は、被保険者数の減少による普通交付金の減などが挙げられる。また、歳出は</a:t>
          </a:r>
          <a:r>
            <a:rPr kumimoji="1" lang="en-US" altLang="ja-JP" sz="1000">
              <a:latin typeface="BIZ UDゴシック" panose="020B0400000000000000" pitchFamily="49" charset="-128"/>
              <a:ea typeface="BIZ UDゴシック" panose="020B0400000000000000" pitchFamily="49" charset="-128"/>
            </a:rPr>
            <a:t>1,562,406</a:t>
          </a:r>
          <a:r>
            <a:rPr kumimoji="1" lang="ja-JP" altLang="en-US" sz="1000">
              <a:latin typeface="BIZ UDゴシック" panose="020B0400000000000000" pitchFamily="49" charset="-128"/>
              <a:ea typeface="BIZ UDゴシック" panose="020B0400000000000000" pitchFamily="49" charset="-128"/>
            </a:rPr>
            <a:t>千円で前年度より</a:t>
          </a:r>
          <a:r>
            <a:rPr kumimoji="1" lang="en-US" altLang="ja-JP" sz="1000">
              <a:latin typeface="BIZ UDゴシック" panose="020B0400000000000000" pitchFamily="49" charset="-128"/>
              <a:ea typeface="BIZ UDゴシック" panose="020B0400000000000000" pitchFamily="49" charset="-128"/>
            </a:rPr>
            <a:t>9,024</a:t>
          </a:r>
          <a:r>
            <a:rPr kumimoji="1" lang="ja-JP" altLang="en-US" sz="1000">
              <a:latin typeface="BIZ UDゴシック" panose="020B0400000000000000" pitchFamily="49" charset="-128"/>
              <a:ea typeface="BIZ UDゴシック" panose="020B0400000000000000" pitchFamily="49" charset="-128"/>
            </a:rPr>
            <a:t>千円の減となった。平均被保険者数が減少したことにより保険給付費が</a:t>
          </a:r>
          <a:r>
            <a:rPr kumimoji="1" lang="en-US" altLang="ja-JP" sz="1000">
              <a:latin typeface="BIZ UDゴシック" panose="020B0400000000000000" pitchFamily="49" charset="-128"/>
              <a:ea typeface="BIZ UDゴシック" panose="020B0400000000000000" pitchFamily="49" charset="-128"/>
            </a:rPr>
            <a:t>22,189</a:t>
          </a:r>
          <a:r>
            <a:rPr kumimoji="1" lang="ja-JP" altLang="en-US" sz="1000">
              <a:latin typeface="BIZ UDゴシック" panose="020B0400000000000000" pitchFamily="49" charset="-128"/>
              <a:ea typeface="BIZ UDゴシック" panose="020B0400000000000000" pitchFamily="49" charset="-128"/>
            </a:rPr>
            <a:t>千円減となったことが大きな要因である。</a:t>
          </a:r>
        </a:p>
        <a:p>
          <a:r>
            <a:rPr kumimoji="1" lang="ja-JP" altLang="en-US" sz="1000">
              <a:latin typeface="BIZ UDゴシック" panose="020B0400000000000000" pitchFamily="49" charset="-128"/>
              <a:ea typeface="BIZ UDゴシック" panose="020B0400000000000000" pitchFamily="49" charset="-128"/>
            </a:rPr>
            <a:t>　介護保険特別会計の歳入は</a:t>
          </a:r>
          <a:r>
            <a:rPr kumimoji="1" lang="en-US" altLang="ja-JP" sz="1000">
              <a:latin typeface="BIZ UDゴシック" panose="020B0400000000000000" pitchFamily="49" charset="-128"/>
              <a:ea typeface="BIZ UDゴシック" panose="020B0400000000000000" pitchFamily="49" charset="-128"/>
            </a:rPr>
            <a:t>2,275,177</a:t>
          </a:r>
          <a:r>
            <a:rPr kumimoji="1" lang="ja-JP" altLang="en-US" sz="1000">
              <a:latin typeface="BIZ UDゴシック" panose="020B0400000000000000" pitchFamily="49" charset="-128"/>
              <a:ea typeface="BIZ UDゴシック" panose="020B0400000000000000" pitchFamily="49" charset="-128"/>
            </a:rPr>
            <a:t>千円で前年度より</a:t>
          </a:r>
          <a:r>
            <a:rPr kumimoji="1" lang="en-US" altLang="ja-JP" sz="1000">
              <a:latin typeface="BIZ UDゴシック" panose="020B0400000000000000" pitchFamily="49" charset="-128"/>
              <a:ea typeface="BIZ UDゴシック" panose="020B0400000000000000" pitchFamily="49" charset="-128"/>
            </a:rPr>
            <a:t>50,059</a:t>
          </a:r>
          <a:r>
            <a:rPr kumimoji="1" lang="ja-JP" altLang="en-US" sz="1000">
              <a:latin typeface="BIZ UDゴシック" panose="020B0400000000000000" pitchFamily="49" charset="-128"/>
              <a:ea typeface="BIZ UDゴシック" panose="020B0400000000000000" pitchFamily="49" charset="-128"/>
            </a:rPr>
            <a:t>千円の増となった。コロナ感染症が</a:t>
          </a:r>
          <a:r>
            <a:rPr kumimoji="1" lang="en-US" altLang="ja-JP" sz="1000">
              <a:latin typeface="BIZ UDゴシック" panose="020B0400000000000000" pitchFamily="49" charset="-128"/>
              <a:ea typeface="BIZ UDゴシック" panose="020B0400000000000000" pitchFamily="49" charset="-128"/>
            </a:rPr>
            <a:t>5</a:t>
          </a:r>
          <a:r>
            <a:rPr kumimoji="1" lang="ja-JP" altLang="en-US" sz="1000">
              <a:latin typeface="BIZ UDゴシック" panose="020B0400000000000000" pitchFamily="49" charset="-128"/>
              <a:ea typeface="BIZ UDゴシック" panose="020B0400000000000000" pitchFamily="49" charset="-128"/>
            </a:rPr>
            <a:t>類に移行し介護サービス利用が戻ったことにより介護給付費負担金（国庫・県費）が増となったこと、それに伴い一般会計からの繰入金（介護給付費繰入金・地域支援事業繰入金等）が増となったことが要因として挙げられる。また、歳出はの</a:t>
          </a:r>
          <a:r>
            <a:rPr kumimoji="1" lang="en-US" altLang="ja-JP" sz="1000">
              <a:latin typeface="BIZ UDゴシック" panose="020B0400000000000000" pitchFamily="49" charset="-128"/>
              <a:ea typeface="BIZ UDゴシック" panose="020B0400000000000000" pitchFamily="49" charset="-128"/>
            </a:rPr>
            <a:t>2,154,412</a:t>
          </a:r>
          <a:r>
            <a:rPr kumimoji="1" lang="ja-JP" altLang="en-US" sz="1000">
              <a:latin typeface="BIZ UDゴシック" panose="020B0400000000000000" pitchFamily="49" charset="-128"/>
              <a:ea typeface="BIZ UDゴシック" panose="020B0400000000000000" pitchFamily="49" charset="-128"/>
            </a:rPr>
            <a:t>千円で、前年度より</a:t>
          </a:r>
          <a:r>
            <a:rPr kumimoji="1" lang="en-US" altLang="ja-JP" sz="1000">
              <a:latin typeface="BIZ UDゴシック" panose="020B0400000000000000" pitchFamily="49" charset="-128"/>
              <a:ea typeface="BIZ UDゴシック" panose="020B0400000000000000" pitchFamily="49" charset="-128"/>
            </a:rPr>
            <a:t>46,163</a:t>
          </a:r>
          <a:r>
            <a:rPr kumimoji="1" lang="ja-JP" altLang="en-US" sz="1000">
              <a:latin typeface="BIZ UDゴシック" panose="020B0400000000000000" pitchFamily="49" charset="-128"/>
              <a:ea typeface="BIZ UDゴシック" panose="020B0400000000000000" pitchFamily="49" charset="-128"/>
            </a:rPr>
            <a:t>千円の増となった。こちらもコロナ感染症が</a:t>
          </a:r>
          <a:r>
            <a:rPr kumimoji="1" lang="en-US" altLang="ja-JP" sz="1000">
              <a:latin typeface="BIZ UDゴシック" panose="020B0400000000000000" pitchFamily="49" charset="-128"/>
              <a:ea typeface="BIZ UDゴシック" panose="020B0400000000000000" pitchFamily="49" charset="-128"/>
            </a:rPr>
            <a:t>5</a:t>
          </a:r>
          <a:r>
            <a:rPr kumimoji="1" lang="ja-JP" altLang="en-US" sz="1000">
              <a:latin typeface="BIZ UDゴシック" panose="020B0400000000000000" pitchFamily="49" charset="-128"/>
              <a:ea typeface="BIZ UDゴシック" panose="020B0400000000000000" pitchFamily="49" charset="-128"/>
            </a:rPr>
            <a:t>類に移行したことに伴い、居宅介護サービスや施設介護サービスの利用増に伴い給付費は大きく増額となった。また、過年度分の介護給付費負担金返還金等（国・県・支払基金）もあり昨年度を上回る結果となった。</a:t>
          </a:r>
        </a:p>
        <a:p>
          <a:r>
            <a:rPr kumimoji="1" lang="ja-JP" altLang="en-US" sz="1000">
              <a:latin typeface="BIZ UDゴシック" panose="020B0400000000000000" pitchFamily="49" charset="-128"/>
              <a:ea typeface="BIZ UDゴシック" panose="020B0400000000000000" pitchFamily="49" charset="-128"/>
            </a:rPr>
            <a:t>　下水道事業特別会計歳入は、</a:t>
          </a:r>
          <a:r>
            <a:rPr kumimoji="1" lang="en-US" altLang="ja-JP" sz="1000">
              <a:latin typeface="BIZ UDゴシック" panose="020B0400000000000000" pitchFamily="49" charset="-128"/>
              <a:ea typeface="BIZ UDゴシック" panose="020B0400000000000000" pitchFamily="49" charset="-128"/>
            </a:rPr>
            <a:t>723,469</a:t>
          </a:r>
          <a:r>
            <a:rPr kumimoji="1" lang="ja-JP" altLang="en-US" sz="1000">
              <a:latin typeface="BIZ UDゴシック" panose="020B0400000000000000" pitchFamily="49" charset="-128"/>
              <a:ea typeface="BIZ UDゴシック" panose="020B0400000000000000" pitchFamily="49" charset="-128"/>
            </a:rPr>
            <a:t>千円で前年度より</a:t>
          </a:r>
          <a:r>
            <a:rPr kumimoji="1" lang="en-US" altLang="ja-JP" sz="1000">
              <a:latin typeface="BIZ UDゴシック" panose="020B0400000000000000" pitchFamily="49" charset="-128"/>
              <a:ea typeface="BIZ UDゴシック" panose="020B0400000000000000" pitchFamily="49" charset="-128"/>
            </a:rPr>
            <a:t>11,701</a:t>
          </a:r>
          <a:r>
            <a:rPr kumimoji="1" lang="ja-JP" altLang="en-US" sz="1000">
              <a:latin typeface="BIZ UDゴシック" panose="020B0400000000000000" pitchFamily="49" charset="-128"/>
              <a:ea typeface="BIZ UDゴシック" panose="020B0400000000000000" pitchFamily="49" charset="-128"/>
            </a:rPr>
            <a:t>千円の減となった。主な要因として下水道事業特別会計は公営企業会計化のため令和</a:t>
          </a:r>
          <a:r>
            <a:rPr kumimoji="1" lang="en-US" altLang="ja-JP" sz="1000">
              <a:latin typeface="BIZ UDゴシック" panose="020B0400000000000000" pitchFamily="49" charset="-128"/>
              <a:ea typeface="BIZ UDゴシック" panose="020B0400000000000000" pitchFamily="49" charset="-128"/>
            </a:rPr>
            <a:t>5</a:t>
          </a:r>
          <a:r>
            <a:rPr kumimoji="1" lang="ja-JP" altLang="en-US" sz="1000">
              <a:latin typeface="BIZ UDゴシック" panose="020B0400000000000000" pitchFamily="49" charset="-128"/>
              <a:ea typeface="BIZ UDゴシック" panose="020B0400000000000000" pitchFamily="49" charset="-128"/>
            </a:rPr>
            <a:t>本年度</a:t>
          </a:r>
          <a:r>
            <a:rPr kumimoji="1" lang="en-US" altLang="ja-JP" sz="1000">
              <a:latin typeface="BIZ UDゴシック" panose="020B0400000000000000" pitchFamily="49" charset="-128"/>
              <a:ea typeface="BIZ UDゴシック" panose="020B0400000000000000" pitchFamily="49" charset="-128"/>
            </a:rPr>
            <a:t>3</a:t>
          </a:r>
          <a:r>
            <a:rPr kumimoji="1" lang="ja-JP" altLang="en-US" sz="1000">
              <a:latin typeface="BIZ UDゴシック" panose="020B0400000000000000" pitchFamily="49" charset="-128"/>
              <a:ea typeface="BIZ UDゴシック" panose="020B0400000000000000" pitchFamily="49" charset="-128"/>
            </a:rPr>
            <a:t>月末日をもって打ち切り決算を行っており、</a:t>
          </a:r>
          <a:r>
            <a:rPr kumimoji="1" lang="en-US" altLang="ja-JP" sz="1000">
              <a:latin typeface="BIZ UDゴシック" panose="020B0400000000000000" pitchFamily="49" charset="-128"/>
              <a:ea typeface="BIZ UDゴシック" panose="020B0400000000000000" pitchFamily="49" charset="-128"/>
            </a:rPr>
            <a:t>17,189</a:t>
          </a:r>
          <a:r>
            <a:rPr kumimoji="1" lang="ja-JP" altLang="en-US" sz="1000">
              <a:latin typeface="BIZ UDゴシック" panose="020B0400000000000000" pitchFamily="49" charset="-128"/>
              <a:ea typeface="BIZ UDゴシック" panose="020B0400000000000000" pitchFamily="49" charset="-128"/>
            </a:rPr>
            <a:t>千円が下水道事業会計への特例未収額となることによるものである。また、歳出は</a:t>
          </a:r>
          <a:r>
            <a:rPr kumimoji="1" lang="en-US" altLang="ja-JP" sz="1000">
              <a:latin typeface="BIZ UDゴシック" panose="020B0400000000000000" pitchFamily="49" charset="-128"/>
              <a:ea typeface="BIZ UDゴシック" panose="020B0400000000000000" pitchFamily="49" charset="-128"/>
            </a:rPr>
            <a:t>454,902</a:t>
          </a:r>
          <a:r>
            <a:rPr kumimoji="1" lang="ja-JP" altLang="en-US" sz="1000">
              <a:latin typeface="BIZ UDゴシック" panose="020B0400000000000000" pitchFamily="49" charset="-128"/>
              <a:ea typeface="BIZ UDゴシック" panose="020B0400000000000000" pitchFamily="49" charset="-128"/>
            </a:rPr>
            <a:t>千円で前年度より</a:t>
          </a:r>
          <a:r>
            <a:rPr kumimoji="1" lang="en-US" altLang="ja-JP" sz="1000">
              <a:latin typeface="BIZ UDゴシック" panose="020B0400000000000000" pitchFamily="49" charset="-128"/>
              <a:ea typeface="BIZ UDゴシック" panose="020B0400000000000000" pitchFamily="49" charset="-128"/>
            </a:rPr>
            <a:t>278,712</a:t>
          </a:r>
          <a:r>
            <a:rPr kumimoji="1" lang="ja-JP" altLang="en-US" sz="1000">
              <a:latin typeface="BIZ UDゴシック" panose="020B0400000000000000" pitchFamily="49" charset="-128"/>
              <a:ea typeface="BIZ UDゴシック" panose="020B0400000000000000" pitchFamily="49" charset="-128"/>
            </a:rPr>
            <a:t>千円の減となった。主な要因として歳入同様、打ち切り決算により、</a:t>
          </a:r>
          <a:r>
            <a:rPr kumimoji="1" lang="en-US" altLang="ja-JP" sz="1000">
              <a:latin typeface="BIZ UDゴシック" panose="020B0400000000000000" pitchFamily="49" charset="-128"/>
              <a:ea typeface="BIZ UDゴシック" panose="020B0400000000000000" pitchFamily="49" charset="-128"/>
            </a:rPr>
            <a:t>264,616</a:t>
          </a:r>
          <a:r>
            <a:rPr kumimoji="1" lang="ja-JP" altLang="en-US" sz="1000">
              <a:latin typeface="BIZ UDゴシック" panose="020B0400000000000000" pitchFamily="49" charset="-128"/>
              <a:ea typeface="BIZ UDゴシック" panose="020B0400000000000000" pitchFamily="49" charset="-128"/>
            </a:rPr>
            <a:t>千円が下水道事業会計への特例未払額となることによるものである。</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　その他の特別会計においては特段変動が少なく横ばいに推移しており今後とも適正な運用を行い財政の健全化に努める。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福井県永平寺町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BIZ UDゴシック" panose="020B0400000000000000" pitchFamily="49" charset="-128"/>
              <a:ea typeface="BIZ UDゴシック" panose="020B0400000000000000" pitchFamily="49" charset="-128"/>
            </a:rPr>
            <a:t>　元利償還金等において、これまでに借り入れた大型事業の償還などにより令和</a:t>
          </a:r>
          <a:r>
            <a:rPr kumimoji="1" lang="en-US" altLang="ja-JP" sz="1200">
              <a:latin typeface="BIZ UDゴシック" panose="020B0400000000000000" pitchFamily="49" charset="-128"/>
              <a:ea typeface="BIZ UDゴシック" panose="020B0400000000000000" pitchFamily="49" charset="-128"/>
            </a:rPr>
            <a:t>4</a:t>
          </a:r>
          <a:r>
            <a:rPr kumimoji="1" lang="ja-JP" altLang="en-US" sz="1200">
              <a:latin typeface="BIZ UDゴシック" panose="020B0400000000000000" pitchFamily="49" charset="-128"/>
              <a:ea typeface="BIZ UDゴシック" panose="020B0400000000000000" pitchFamily="49" charset="-128"/>
            </a:rPr>
            <a:t>年度にピークを迎えた。令和</a:t>
          </a:r>
          <a:r>
            <a:rPr kumimoji="1" lang="en-US" altLang="ja-JP" sz="1200">
              <a:latin typeface="BIZ UDゴシック" panose="020B0400000000000000" pitchFamily="49" charset="-128"/>
              <a:ea typeface="BIZ UDゴシック" panose="020B0400000000000000" pitchFamily="49" charset="-128"/>
            </a:rPr>
            <a:t>5</a:t>
          </a:r>
          <a:r>
            <a:rPr kumimoji="1" lang="ja-JP" altLang="en-US" sz="1200">
              <a:latin typeface="BIZ UDゴシック" panose="020B0400000000000000" pitchFamily="49" charset="-128"/>
              <a:ea typeface="BIZ UDゴシック" panose="020B0400000000000000" pitchFamily="49" charset="-128"/>
            </a:rPr>
            <a:t>年度は前年度比</a:t>
          </a:r>
          <a:r>
            <a:rPr kumimoji="1" lang="en-US" altLang="ja-JP" sz="1200">
              <a:latin typeface="BIZ UDゴシック" panose="020B0400000000000000" pitchFamily="49" charset="-128"/>
              <a:ea typeface="BIZ UDゴシック" panose="020B0400000000000000" pitchFamily="49" charset="-128"/>
            </a:rPr>
            <a:t>32</a:t>
          </a:r>
          <a:r>
            <a:rPr kumimoji="1" lang="ja-JP" altLang="en-US" sz="1200">
              <a:latin typeface="BIZ UDゴシック" panose="020B0400000000000000" pitchFamily="49" charset="-128"/>
              <a:ea typeface="BIZ UDゴシック" panose="020B0400000000000000" pitchFamily="49" charset="-128"/>
            </a:rPr>
            <a:t>百万円減の</a:t>
          </a:r>
          <a:r>
            <a:rPr kumimoji="1" lang="en-US" altLang="ja-JP" sz="1200">
              <a:latin typeface="BIZ UDゴシック" panose="020B0400000000000000" pitchFamily="49" charset="-128"/>
              <a:ea typeface="BIZ UDゴシック" panose="020B0400000000000000" pitchFamily="49" charset="-128"/>
            </a:rPr>
            <a:t>895</a:t>
          </a:r>
          <a:r>
            <a:rPr kumimoji="1" lang="ja-JP" altLang="en-US" sz="1200">
              <a:latin typeface="BIZ UDゴシック" panose="020B0400000000000000" pitchFamily="49" charset="-128"/>
              <a:ea typeface="BIZ UDゴシック" panose="020B0400000000000000" pitchFamily="49" charset="-128"/>
            </a:rPr>
            <a:t>百万円となり今後は減少を見込んでいる。　また、公営企業債も順調に減少している。一般会計と公営企業における元利償還額の合計は全体の約</a:t>
          </a:r>
          <a:r>
            <a:rPr kumimoji="1" lang="en-US" altLang="ja-JP" sz="1200">
              <a:latin typeface="BIZ UDゴシック" panose="020B0400000000000000" pitchFamily="49" charset="-128"/>
              <a:ea typeface="BIZ UDゴシック" panose="020B0400000000000000" pitchFamily="49" charset="-128"/>
            </a:rPr>
            <a:t>91</a:t>
          </a:r>
          <a:r>
            <a:rPr kumimoji="1" lang="ja-JP" altLang="en-US" sz="1200">
              <a:latin typeface="BIZ UDゴシック" panose="020B0400000000000000" pitchFamily="49" charset="-128"/>
              <a:ea typeface="BIZ UDゴシック" panose="020B0400000000000000" pitchFamily="49" charset="-128"/>
            </a:rPr>
            <a:t>パーセントを占めており、当該比率に対する影響が非常に大きい。一般会計における令和</a:t>
          </a:r>
          <a:r>
            <a:rPr kumimoji="1" lang="en-US" altLang="ja-JP" sz="1200">
              <a:latin typeface="BIZ UDゴシック" panose="020B0400000000000000" pitchFamily="49" charset="-128"/>
              <a:ea typeface="BIZ UDゴシック" panose="020B0400000000000000" pitchFamily="49" charset="-128"/>
            </a:rPr>
            <a:t>6</a:t>
          </a:r>
          <a:r>
            <a:rPr kumimoji="1" lang="ja-JP" altLang="en-US" sz="1200">
              <a:latin typeface="BIZ UDゴシック" panose="020B0400000000000000" pitchFamily="49" charset="-128"/>
              <a:ea typeface="BIZ UDゴシック" panose="020B0400000000000000" pitchFamily="49" charset="-128"/>
            </a:rPr>
            <a:t>年度借り入れ見込額は、昨年度に引き続き、当該年度の公債費元金を下回る予定である。</a:t>
          </a:r>
        </a:p>
        <a:p>
          <a:r>
            <a:rPr kumimoji="1" lang="ja-JP" altLang="en-US" sz="1200">
              <a:latin typeface="BIZ UDゴシック" panose="020B0400000000000000" pitchFamily="49" charset="-128"/>
              <a:ea typeface="BIZ UDゴシック" panose="020B0400000000000000" pitchFamily="49" charset="-128"/>
            </a:rPr>
            <a:t>　一般会計における起債については交付税算定に有利な合併特例債を活用しているものの、起債残高を増加させないためにも当該比率及び将来負担比率を注視しながら財政健全化に努めていく。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満期一括償還地方債の利用なし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福井県永平寺町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　将来負担額について、一般会計等に係る地方債残高は主に大型建設事業に伴う合併特例債と臨時財政対策債の借り入れによるものとなっているが、借入額を公債費以下とするなどの計画的な借り入れを行っていることで順調に減少している。その他、公営企業債等繰入見込額は、順調に償還が進んだことにより減少傾向にある。</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　組合等負担等見込額については長寿命化等工事により令和</a:t>
          </a:r>
          <a:r>
            <a:rPr kumimoji="1" lang="en-US" altLang="ja-JP" sz="1100">
              <a:latin typeface="BIZ UDゴシック" panose="020B0400000000000000" pitchFamily="49" charset="-128"/>
              <a:ea typeface="BIZ UDゴシック" panose="020B0400000000000000" pitchFamily="49" charset="-128"/>
            </a:rPr>
            <a:t>4</a:t>
          </a:r>
          <a:r>
            <a:rPr kumimoji="1" lang="ja-JP" altLang="en-US" sz="1100">
              <a:latin typeface="BIZ UDゴシック" panose="020B0400000000000000" pitchFamily="49" charset="-128"/>
              <a:ea typeface="BIZ UDゴシック" panose="020B0400000000000000" pitchFamily="49" charset="-128"/>
            </a:rPr>
            <a:t>年度は増となったが令和</a:t>
          </a:r>
          <a:r>
            <a:rPr kumimoji="1" lang="en-US" altLang="ja-JP" sz="1100">
              <a:latin typeface="BIZ UDゴシック" panose="020B0400000000000000" pitchFamily="49" charset="-128"/>
              <a:ea typeface="BIZ UDゴシック" panose="020B0400000000000000" pitchFamily="49" charset="-128"/>
            </a:rPr>
            <a:t>5</a:t>
          </a:r>
          <a:r>
            <a:rPr kumimoji="1" lang="ja-JP" altLang="en-US" sz="1100">
              <a:latin typeface="BIZ UDゴシック" panose="020B0400000000000000" pitchFamily="49" charset="-128"/>
              <a:ea typeface="BIZ UDゴシック" panose="020B0400000000000000" pitchFamily="49" charset="-128"/>
            </a:rPr>
            <a:t>年度は前年度比</a:t>
          </a:r>
          <a:r>
            <a:rPr kumimoji="1" lang="en-US" altLang="ja-JP" sz="1100">
              <a:latin typeface="BIZ UDゴシック" panose="020B0400000000000000" pitchFamily="49" charset="-128"/>
              <a:ea typeface="BIZ UDゴシック" panose="020B0400000000000000" pitchFamily="49" charset="-128"/>
            </a:rPr>
            <a:t>73</a:t>
          </a:r>
          <a:r>
            <a:rPr kumimoji="1" lang="ja-JP" altLang="en-US" sz="1100">
              <a:latin typeface="BIZ UDゴシック" panose="020B0400000000000000" pitchFamily="49" charset="-128"/>
              <a:ea typeface="BIZ UDゴシック" panose="020B0400000000000000" pitchFamily="49" charset="-128"/>
            </a:rPr>
            <a:t>百万円減の</a:t>
          </a:r>
          <a:r>
            <a:rPr kumimoji="1" lang="en-US" altLang="ja-JP" sz="1100">
              <a:latin typeface="BIZ UDゴシック" panose="020B0400000000000000" pitchFamily="49" charset="-128"/>
              <a:ea typeface="BIZ UDゴシック" panose="020B0400000000000000" pitchFamily="49" charset="-128"/>
            </a:rPr>
            <a:t>1,162</a:t>
          </a:r>
          <a:r>
            <a:rPr kumimoji="1" lang="ja-JP" altLang="en-US" sz="1100">
              <a:latin typeface="BIZ UDゴシック" panose="020B0400000000000000" pitchFamily="49" charset="-128"/>
              <a:ea typeface="BIZ UDゴシック" panose="020B0400000000000000" pitchFamily="49" charset="-128"/>
            </a:rPr>
            <a:t>百万円となった。</a:t>
          </a:r>
        </a:p>
        <a:p>
          <a:r>
            <a:rPr kumimoji="1" lang="ja-JP" altLang="en-US" sz="1100">
              <a:latin typeface="BIZ UDゴシック" panose="020B0400000000000000" pitchFamily="49" charset="-128"/>
              <a:ea typeface="BIZ UDゴシック" panose="020B0400000000000000" pitchFamily="49" charset="-128"/>
            </a:rPr>
            <a:t>　また、充当可能財源等では、令和</a:t>
          </a:r>
          <a:r>
            <a:rPr kumimoji="1" lang="en-US" altLang="ja-JP" sz="1100">
              <a:latin typeface="BIZ UDゴシック" panose="020B0400000000000000" pitchFamily="49" charset="-128"/>
              <a:ea typeface="BIZ UDゴシック" panose="020B0400000000000000" pitchFamily="49" charset="-128"/>
            </a:rPr>
            <a:t>4</a:t>
          </a:r>
          <a:r>
            <a:rPr kumimoji="1" lang="ja-JP" altLang="en-US" sz="1100">
              <a:latin typeface="BIZ UDゴシック" panose="020B0400000000000000" pitchFamily="49" charset="-128"/>
              <a:ea typeface="BIZ UDゴシック" panose="020B0400000000000000" pitchFamily="49" charset="-128"/>
            </a:rPr>
            <a:t>年度の決算剰余金を翌々年度に当たる令和</a:t>
          </a:r>
          <a:r>
            <a:rPr kumimoji="1" lang="en-US" altLang="ja-JP" sz="1100">
              <a:latin typeface="BIZ UDゴシック" panose="020B0400000000000000" pitchFamily="49" charset="-128"/>
              <a:ea typeface="BIZ UDゴシック" panose="020B0400000000000000" pitchFamily="49" charset="-128"/>
            </a:rPr>
            <a:t>6</a:t>
          </a:r>
          <a:r>
            <a:rPr kumimoji="1" lang="ja-JP" altLang="en-US" sz="1100">
              <a:latin typeface="BIZ UDゴシック" panose="020B0400000000000000" pitchFamily="49" charset="-128"/>
              <a:ea typeface="BIZ UDゴシック" panose="020B0400000000000000" pitchFamily="49" charset="-128"/>
            </a:rPr>
            <a:t>年度に積み立てるため令和</a:t>
          </a:r>
          <a:r>
            <a:rPr kumimoji="1" lang="en-US" altLang="ja-JP" sz="1100">
              <a:latin typeface="BIZ UDゴシック" panose="020B0400000000000000" pitchFamily="49" charset="-128"/>
              <a:ea typeface="BIZ UDゴシック" panose="020B0400000000000000" pitchFamily="49" charset="-128"/>
            </a:rPr>
            <a:t>5</a:t>
          </a:r>
          <a:r>
            <a:rPr kumimoji="1" lang="ja-JP" altLang="en-US" sz="1100">
              <a:latin typeface="BIZ UDゴシック" panose="020B0400000000000000" pitchFamily="49" charset="-128"/>
              <a:ea typeface="BIZ UDゴシック" panose="020B0400000000000000" pitchFamily="49" charset="-128"/>
            </a:rPr>
            <a:t>年度財政調整基金はほぼ横ばいであった。一方で新型コロナウイルス感染症対策利子補給基金を事業の財源として取崩したことから、令和</a:t>
          </a:r>
          <a:r>
            <a:rPr kumimoji="1" lang="en-US" altLang="ja-JP" sz="1100">
              <a:latin typeface="BIZ UDゴシック" panose="020B0400000000000000" pitchFamily="49" charset="-128"/>
              <a:ea typeface="BIZ UDゴシック" panose="020B0400000000000000" pitchFamily="49" charset="-128"/>
            </a:rPr>
            <a:t>5</a:t>
          </a:r>
          <a:r>
            <a:rPr kumimoji="1" lang="ja-JP" altLang="en-US" sz="1100">
              <a:latin typeface="BIZ UDゴシック" panose="020B0400000000000000" pitchFamily="49" charset="-128"/>
              <a:ea typeface="BIZ UDゴシック" panose="020B0400000000000000" pitchFamily="49" charset="-128"/>
            </a:rPr>
            <a:t>年度においては全体で減となった。</a:t>
          </a:r>
        </a:p>
        <a:p>
          <a:endParaRPr kumimoji="1" lang="ja-JP" altLang="en-US"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　令和</a:t>
          </a:r>
          <a:r>
            <a:rPr kumimoji="1" lang="en-US" altLang="ja-JP" sz="1100">
              <a:latin typeface="BIZ UDゴシック" panose="020B0400000000000000" pitchFamily="49" charset="-128"/>
              <a:ea typeface="BIZ UDゴシック" panose="020B0400000000000000" pitchFamily="49" charset="-128"/>
            </a:rPr>
            <a:t>5</a:t>
          </a:r>
          <a:r>
            <a:rPr kumimoji="1" lang="ja-JP" altLang="en-US" sz="1100">
              <a:latin typeface="BIZ UDゴシック" panose="020B0400000000000000" pitchFamily="49" charset="-128"/>
              <a:ea typeface="BIZ UDゴシック" panose="020B0400000000000000" pitchFamily="49" charset="-128"/>
            </a:rPr>
            <a:t>年度は、将来負担額及び充当可能財源等ともに減となり、将来負担額が充当可能財源等より小さいため将来負担比率はマイナス値となり、平成</a:t>
          </a:r>
          <a:r>
            <a:rPr kumimoji="1" lang="en-US" altLang="ja-JP" sz="1100">
              <a:latin typeface="BIZ UDゴシック" panose="020B0400000000000000" pitchFamily="49" charset="-128"/>
              <a:ea typeface="BIZ UDゴシック" panose="020B0400000000000000" pitchFamily="49" charset="-128"/>
            </a:rPr>
            <a:t>28</a:t>
          </a:r>
          <a:r>
            <a:rPr kumimoji="1" lang="ja-JP" altLang="en-US" sz="1100">
              <a:latin typeface="BIZ UDゴシック" panose="020B0400000000000000" pitchFamily="49" charset="-128"/>
              <a:ea typeface="BIZ UDゴシック" panose="020B0400000000000000" pitchFamily="49" charset="-128"/>
            </a:rPr>
            <a:t>年度で</a:t>
          </a:r>
          <a:r>
            <a:rPr kumimoji="1" lang="en-US" altLang="ja-JP" sz="1100">
              <a:latin typeface="BIZ UDゴシック" panose="020B0400000000000000" pitchFamily="49" charset="-128"/>
              <a:ea typeface="BIZ UDゴシック" panose="020B0400000000000000" pitchFamily="49" charset="-128"/>
            </a:rPr>
            <a:t>14.6</a:t>
          </a:r>
          <a:r>
            <a:rPr kumimoji="1" lang="ja-JP" altLang="en-US" sz="1100">
              <a:latin typeface="BIZ UDゴシック" panose="020B0400000000000000" pitchFamily="49" charset="-128"/>
              <a:ea typeface="BIZ UDゴシック" panose="020B0400000000000000" pitchFamily="49" charset="-128"/>
            </a:rPr>
            <a:t>ポイントであったものが令和</a:t>
          </a:r>
          <a:r>
            <a:rPr kumimoji="1" lang="en-US" altLang="ja-JP" sz="1100">
              <a:latin typeface="BIZ UDゴシック" panose="020B0400000000000000" pitchFamily="49" charset="-128"/>
              <a:ea typeface="BIZ UDゴシック" panose="020B0400000000000000" pitchFamily="49" charset="-128"/>
            </a:rPr>
            <a:t>5</a:t>
          </a:r>
          <a:r>
            <a:rPr kumimoji="1" lang="ja-JP" altLang="en-US" sz="1100">
              <a:latin typeface="BIZ UDゴシック" panose="020B0400000000000000" pitchFamily="49" charset="-128"/>
              <a:ea typeface="BIZ UDゴシック" panose="020B0400000000000000" pitchFamily="49" charset="-128"/>
            </a:rPr>
            <a:t>年度では</a:t>
          </a:r>
          <a:r>
            <a:rPr kumimoji="1" lang="en-US" altLang="ja-JP" sz="1100">
              <a:latin typeface="BIZ UDゴシック" panose="020B0400000000000000" pitchFamily="49" charset="-128"/>
              <a:ea typeface="BIZ UDゴシック" panose="020B0400000000000000" pitchFamily="49" charset="-128"/>
            </a:rPr>
            <a:t>-24.0</a:t>
          </a:r>
          <a:r>
            <a:rPr kumimoji="1" lang="ja-JP" altLang="en-US" sz="1100">
              <a:latin typeface="BIZ UDゴシック" panose="020B0400000000000000" pitchFamily="49" charset="-128"/>
              <a:ea typeface="BIZ UDゴシック" panose="020B0400000000000000" pitchFamily="49" charset="-128"/>
            </a:rPr>
            <a:t>ポイントと順調に減少し続けている。今後も後世への負担を少しでも軽減するように、さらに起債残高を縮減するため借入と公債費とのバランスに注視しながら財政健全化に努める。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福井県永平寺町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（増減理由）</a:t>
          </a:r>
        </a:p>
        <a:p>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  平成</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28</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年度には、合併した町村に設置されていた目的が類似する基金や活用実績のなかった基金の統廃合を実施し再編を行った。平成</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29</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年度には総合振興計画実施計画、財政計画等を踏まえながら基金の使用目的と規模を明確にし財政調整基金から特定目的基金への振替えを実施した。平成</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30</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年度は金融機関での定期預金や国債、県債での運用により利子収入及び売却差益を得て</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23</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百万円の積み立てを行っている。令和元年度においては町内に建設する在宅訪問診療所の財源として</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83</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百万円、町内事業所の建設する施設整備補助の財源として</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10</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百万円を地域福祉基金から取り崩し活用している。令和</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2</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年度には幼児園リフレッシュ工財源として</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150</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百万円をすこやか子育て支援基金から取崩すとともに、今後の改修等に備え</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98</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百万円の積立を行っている。また、コロナ禍での事業者支援として「新型コロナウイルス感染症対策利子補給基金」を設置し、</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45</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百万円の積立を行い、令和</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3</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年度には当該年度の利子補給補助に充てるため</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4.8</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百万円を取崩した。また、令和</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3</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年度には、ふるさと納税寄附者の思い実現のための事業費の財源に充てるため、「ふるさと応援基金」を設置し、</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48</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百万円の積立を行った。令和</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4</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年度において、これからの公共施設適正化の取り組みによる教育、子育て、福祉、まちづくり関連施設の更新、大規模改修等の財源として活用するために財政調整基金を再編した。</a:t>
          </a:r>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　令和</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5</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年度においては令和</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4</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年度決算剰余金を積むことなく令和</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6</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年度に積むこととした。</a:t>
          </a:r>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（今後の方針）</a:t>
          </a:r>
        </a:p>
        <a:p>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　基金には利子収入等や地方財政法第</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7</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条第</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1</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項の規定による積み立てを実施していく。</a:t>
          </a:r>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（基金の使途）</a:t>
          </a:r>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　平成</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28</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年度に特定目的基金の再編を実施。平成</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29</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年度には財政調整基金から特定目的基金への振り替えを行った。</a:t>
          </a:r>
        </a:p>
        <a:p>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　令和</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1</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年度には林業の担い手育成や木材利用の促進のための事業財源とするため森林環境譲与税を原資とする「森林環境譲与税基金」を設置した。</a:t>
          </a:r>
        </a:p>
        <a:p>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　令和</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2</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年度にはコロナ禍における事業者支援の財源確保として、「新型コロナウイルス感染症対策利子補給金基金」を設置した。</a:t>
          </a:r>
        </a:p>
        <a:p>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　令和</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3</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年度にはふるさと納税寄附者の思い実現のための事業費の財源に充てるため、「ふるさと応援基金」を設置した。</a:t>
          </a:r>
        </a:p>
        <a:p>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　令和</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4</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年度において、これからの施設の更新・大規模改修等の財源として活用するために財政調整基金を再編した。</a:t>
          </a:r>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　令和</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5</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年度において、利子収入等を積み立てた。</a:t>
          </a:r>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（増減理由）</a:t>
          </a:r>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　利子収入等を積み立てたことから増減は横ばいである。</a:t>
          </a:r>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（今後の方針）</a:t>
          </a:r>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　総合振興計画や財政計画等を踏まえながら、まちづくり、教育、子育て、福祉関連施設の最適化に向けた更新・大規模改修等の財源として基金を活用していく。</a:t>
          </a:r>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（増減理由）</a:t>
          </a:r>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　令和</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4</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年度決算剰余金の財政調整基金への積み立てについて、翌々年度に当たる令和</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6</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年度に予算化することとしたため、令和</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5</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年度の財政調整基金の増減は利子収入等分のみであるため微増である。</a:t>
          </a:r>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（今後の方針）</a:t>
          </a:r>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　決算剰余金の積み立てについて、決算が議会の承認を得た際は速やかに当該年度内にて基金に積み立てることとし、翌々年度まで伸ばすことのないようにする。</a:t>
          </a:r>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（増減理由）</a:t>
          </a:r>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　令和</a:t>
          </a:r>
          <a:r>
            <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rPr>
            <a:t>5</a:t>
          </a:r>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年度の増額分は、普通交付税追加交付分のうち臨時財政対策債の発行上限額の引き上げに伴う後年度の償還分の財源として積立を行ったものである。</a:t>
          </a:r>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（今後の方針）</a:t>
          </a:r>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　起債償還の補てん財源として活用する基金であるが、既借入債については利率も低いことから繰上償還等は現在のところ予定していない。</a:t>
          </a:r>
        </a:p>
        <a:p>
          <a:r>
            <a:rPr kumimoji="1" lang="ja-JP" altLang="en-US" sz="1300">
              <a:solidFill>
                <a:schemeClr val="dk1"/>
              </a:solidFill>
              <a:effectLst/>
              <a:latin typeface="BIZ UDゴシック" panose="020B0400000000000000" pitchFamily="49" charset="-128"/>
              <a:ea typeface="BIZ UDゴシック" panose="020B0400000000000000" pitchFamily="49" charset="-128"/>
              <a:cs typeface="+mn-cs"/>
            </a:rPr>
            <a:t>　施設更新の実施や現状サービス水準維持を前提として、単年度が実質赤字になる見通しとなった場合は基金組替えにより減債積立金での充当も視野に入れていくことも必要と考えている。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10568770</v>
      </c>
      <c r="BO4" s="449"/>
      <c r="BP4" s="449"/>
      <c r="BQ4" s="449"/>
      <c r="BR4" s="449"/>
      <c r="BS4" s="449"/>
      <c r="BT4" s="449"/>
      <c r="BU4" s="450"/>
      <c r="BV4" s="448">
        <v>11566876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8.1</v>
      </c>
      <c r="CU4" s="589"/>
      <c r="CV4" s="589"/>
      <c r="CW4" s="589"/>
      <c r="CX4" s="589"/>
      <c r="CY4" s="589"/>
      <c r="CZ4" s="589"/>
      <c r="DA4" s="590"/>
      <c r="DB4" s="588">
        <v>5.0999999999999996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10017569</v>
      </c>
      <c r="BO5" s="420"/>
      <c r="BP5" s="420"/>
      <c r="BQ5" s="420"/>
      <c r="BR5" s="420"/>
      <c r="BS5" s="420"/>
      <c r="BT5" s="420"/>
      <c r="BU5" s="421"/>
      <c r="BV5" s="419">
        <v>11215795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96.8</v>
      </c>
      <c r="CU5" s="417"/>
      <c r="CV5" s="417"/>
      <c r="CW5" s="417"/>
      <c r="CX5" s="417"/>
      <c r="CY5" s="417"/>
      <c r="CZ5" s="417"/>
      <c r="DA5" s="418"/>
      <c r="DB5" s="416">
        <v>97.4</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551201</v>
      </c>
      <c r="BO6" s="420"/>
      <c r="BP6" s="420"/>
      <c r="BQ6" s="420"/>
      <c r="BR6" s="420"/>
      <c r="BS6" s="420"/>
      <c r="BT6" s="420"/>
      <c r="BU6" s="421"/>
      <c r="BV6" s="419">
        <v>351081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97.3</v>
      </c>
      <c r="CU6" s="563"/>
      <c r="CV6" s="563"/>
      <c r="CW6" s="563"/>
      <c r="CX6" s="563"/>
      <c r="CY6" s="563"/>
      <c r="CZ6" s="563"/>
      <c r="DA6" s="564"/>
      <c r="DB6" s="562">
        <v>98.6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30839</v>
      </c>
      <c r="BO7" s="420"/>
      <c r="BP7" s="420"/>
      <c r="BQ7" s="420"/>
      <c r="BR7" s="420"/>
      <c r="BS7" s="420"/>
      <c r="BT7" s="420"/>
      <c r="BU7" s="421"/>
      <c r="BV7" s="419">
        <v>23451</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6394826</v>
      </c>
      <c r="CU7" s="420"/>
      <c r="CV7" s="420"/>
      <c r="CW7" s="420"/>
      <c r="CX7" s="420"/>
      <c r="CY7" s="420"/>
      <c r="CZ7" s="420"/>
      <c r="DA7" s="421"/>
      <c r="DB7" s="419">
        <v>6466034</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520362</v>
      </c>
      <c r="BO8" s="420"/>
      <c r="BP8" s="420"/>
      <c r="BQ8" s="420"/>
      <c r="BR8" s="420"/>
      <c r="BS8" s="420"/>
      <c r="BT8" s="420"/>
      <c r="BU8" s="421"/>
      <c r="BV8" s="419">
        <v>327630</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0.37</v>
      </c>
      <c r="CU8" s="523"/>
      <c r="CV8" s="523"/>
      <c r="CW8" s="523"/>
      <c r="CX8" s="523"/>
      <c r="CY8" s="523"/>
      <c r="CZ8" s="523"/>
      <c r="DA8" s="524"/>
      <c r="DB8" s="522">
        <v>0.37</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18965</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104</v>
      </c>
      <c r="AV9" s="478"/>
      <c r="AW9" s="478"/>
      <c r="AX9" s="478"/>
      <c r="AY9" s="433" t="s">
        <v>111</v>
      </c>
      <c r="AZ9" s="434"/>
      <c r="BA9" s="434"/>
      <c r="BB9" s="434"/>
      <c r="BC9" s="434"/>
      <c r="BD9" s="434"/>
      <c r="BE9" s="434"/>
      <c r="BF9" s="434"/>
      <c r="BG9" s="434"/>
      <c r="BH9" s="434"/>
      <c r="BI9" s="434"/>
      <c r="BJ9" s="434"/>
      <c r="BK9" s="434"/>
      <c r="BL9" s="434"/>
      <c r="BM9" s="435"/>
      <c r="BN9" s="419">
        <v>192732</v>
      </c>
      <c r="BO9" s="420"/>
      <c r="BP9" s="420"/>
      <c r="BQ9" s="420"/>
      <c r="BR9" s="420"/>
      <c r="BS9" s="420"/>
      <c r="BT9" s="420"/>
      <c r="BU9" s="421"/>
      <c r="BV9" s="419">
        <v>-133042</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11.8</v>
      </c>
      <c r="CU9" s="417"/>
      <c r="CV9" s="417"/>
      <c r="CW9" s="417"/>
      <c r="CX9" s="417"/>
      <c r="CY9" s="417"/>
      <c r="CZ9" s="417"/>
      <c r="DA9" s="418"/>
      <c r="DB9" s="416">
        <v>10.6</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19883</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104</v>
      </c>
      <c r="AV10" s="478"/>
      <c r="AW10" s="478"/>
      <c r="AX10" s="478"/>
      <c r="AY10" s="433" t="s">
        <v>115</v>
      </c>
      <c r="AZ10" s="434"/>
      <c r="BA10" s="434"/>
      <c r="BB10" s="434"/>
      <c r="BC10" s="434"/>
      <c r="BD10" s="434"/>
      <c r="BE10" s="434"/>
      <c r="BF10" s="434"/>
      <c r="BG10" s="434"/>
      <c r="BH10" s="434"/>
      <c r="BI10" s="434"/>
      <c r="BJ10" s="434"/>
      <c r="BK10" s="434"/>
      <c r="BL10" s="434"/>
      <c r="BM10" s="435"/>
      <c r="BN10" s="419">
        <v>2835</v>
      </c>
      <c r="BO10" s="420"/>
      <c r="BP10" s="420"/>
      <c r="BQ10" s="420"/>
      <c r="BR10" s="420"/>
      <c r="BS10" s="420"/>
      <c r="BT10" s="420"/>
      <c r="BU10" s="421"/>
      <c r="BV10" s="419">
        <v>292191</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104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17900</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104</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1000000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17620</v>
      </c>
      <c r="S13" s="507"/>
      <c r="T13" s="507"/>
      <c r="U13" s="507"/>
      <c r="V13" s="508"/>
      <c r="W13" s="509" t="s">
        <v>131</v>
      </c>
      <c r="X13" s="405"/>
      <c r="Y13" s="405"/>
      <c r="Z13" s="405"/>
      <c r="AA13" s="405"/>
      <c r="AB13" s="406"/>
      <c r="AC13" s="372">
        <v>295</v>
      </c>
      <c r="AD13" s="373"/>
      <c r="AE13" s="373"/>
      <c r="AF13" s="373"/>
      <c r="AG13" s="374"/>
      <c r="AH13" s="372">
        <v>358</v>
      </c>
      <c r="AI13" s="373"/>
      <c r="AJ13" s="373"/>
      <c r="AK13" s="373"/>
      <c r="AL13" s="432"/>
      <c r="AM13" s="476" t="s">
        <v>132</v>
      </c>
      <c r="AN13" s="376"/>
      <c r="AO13" s="376"/>
      <c r="AP13" s="376"/>
      <c r="AQ13" s="376"/>
      <c r="AR13" s="376"/>
      <c r="AS13" s="376"/>
      <c r="AT13" s="377"/>
      <c r="AU13" s="477" t="s">
        <v>90</v>
      </c>
      <c r="AV13" s="478"/>
      <c r="AW13" s="478"/>
      <c r="AX13" s="478"/>
      <c r="AY13" s="433" t="s">
        <v>133</v>
      </c>
      <c r="AZ13" s="434"/>
      <c r="BA13" s="434"/>
      <c r="BB13" s="434"/>
      <c r="BC13" s="434"/>
      <c r="BD13" s="434"/>
      <c r="BE13" s="434"/>
      <c r="BF13" s="434"/>
      <c r="BG13" s="434"/>
      <c r="BH13" s="434"/>
      <c r="BI13" s="434"/>
      <c r="BJ13" s="434"/>
      <c r="BK13" s="434"/>
      <c r="BL13" s="434"/>
      <c r="BM13" s="435"/>
      <c r="BN13" s="419">
        <v>195567</v>
      </c>
      <c r="BO13" s="420"/>
      <c r="BP13" s="420"/>
      <c r="BQ13" s="420"/>
      <c r="BR13" s="420"/>
      <c r="BS13" s="420"/>
      <c r="BT13" s="420"/>
      <c r="BU13" s="421"/>
      <c r="BV13" s="419">
        <v>-840851</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7.5</v>
      </c>
      <c r="CU13" s="417"/>
      <c r="CV13" s="417"/>
      <c r="CW13" s="417"/>
      <c r="CX13" s="417"/>
      <c r="CY13" s="417"/>
      <c r="CZ13" s="417"/>
      <c r="DA13" s="418"/>
      <c r="DB13" s="416">
        <v>7.9</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18037</v>
      </c>
      <c r="S14" s="507"/>
      <c r="T14" s="507"/>
      <c r="U14" s="507"/>
      <c r="V14" s="508"/>
      <c r="W14" s="510"/>
      <c r="X14" s="408"/>
      <c r="Y14" s="408"/>
      <c r="Z14" s="408"/>
      <c r="AA14" s="408"/>
      <c r="AB14" s="409"/>
      <c r="AC14" s="499">
        <v>3</v>
      </c>
      <c r="AD14" s="500"/>
      <c r="AE14" s="500"/>
      <c r="AF14" s="500"/>
      <c r="AG14" s="501"/>
      <c r="AH14" s="499">
        <v>3.5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17787</v>
      </c>
      <c r="S15" s="507"/>
      <c r="T15" s="507"/>
      <c r="U15" s="507"/>
      <c r="V15" s="508"/>
      <c r="W15" s="509" t="s">
        <v>137</v>
      </c>
      <c r="X15" s="405"/>
      <c r="Y15" s="405"/>
      <c r="Z15" s="405"/>
      <c r="AA15" s="405"/>
      <c r="AB15" s="406"/>
      <c r="AC15" s="372">
        <v>2611</v>
      </c>
      <c r="AD15" s="373"/>
      <c r="AE15" s="373"/>
      <c r="AF15" s="373"/>
      <c r="AG15" s="374"/>
      <c r="AH15" s="372">
        <v>2734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2204148</v>
      </c>
      <c r="BO15" s="449"/>
      <c r="BP15" s="449"/>
      <c r="BQ15" s="449"/>
      <c r="BR15" s="449"/>
      <c r="BS15" s="449"/>
      <c r="BT15" s="449"/>
      <c r="BU15" s="450"/>
      <c r="BV15" s="448">
        <v>2166339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26.7</v>
      </c>
      <c r="AD16" s="500"/>
      <c r="AE16" s="500"/>
      <c r="AF16" s="500"/>
      <c r="AG16" s="501"/>
      <c r="AH16" s="499">
        <v>26.9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5810480</v>
      </c>
      <c r="BO16" s="420"/>
      <c r="BP16" s="420"/>
      <c r="BQ16" s="420"/>
      <c r="BR16" s="420"/>
      <c r="BS16" s="420"/>
      <c r="BT16" s="420"/>
      <c r="BU16" s="421"/>
      <c r="BV16" s="419">
        <v>5843095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6877</v>
      </c>
      <c r="AD17" s="373"/>
      <c r="AE17" s="373"/>
      <c r="AF17" s="373"/>
      <c r="AG17" s="374"/>
      <c r="AH17" s="372">
        <v>7064</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2753399</v>
      </c>
      <c r="BO17" s="420"/>
      <c r="BP17" s="420"/>
      <c r="BQ17" s="420"/>
      <c r="BR17" s="420"/>
      <c r="BS17" s="420"/>
      <c r="BT17" s="420"/>
      <c r="BU17" s="421"/>
      <c r="BV17" s="419">
        <v>2708840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94.43</v>
      </c>
      <c r="M18" s="472"/>
      <c r="N18" s="472"/>
      <c r="O18" s="472"/>
      <c r="P18" s="472"/>
      <c r="Q18" s="472"/>
      <c r="R18" s="473"/>
      <c r="S18" s="473"/>
      <c r="T18" s="473"/>
      <c r="U18" s="473"/>
      <c r="V18" s="474"/>
      <c r="W18" s="490"/>
      <c r="X18" s="491"/>
      <c r="Y18" s="491"/>
      <c r="Z18" s="491"/>
      <c r="AA18" s="491"/>
      <c r="AB18" s="515"/>
      <c r="AC18" s="389">
        <v>70.3</v>
      </c>
      <c r="AD18" s="390"/>
      <c r="AE18" s="390"/>
      <c r="AF18" s="390"/>
      <c r="AG18" s="475"/>
      <c r="AH18" s="389">
        <v>69.599999999999994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6232126</v>
      </c>
      <c r="BO18" s="420"/>
      <c r="BP18" s="420"/>
      <c r="BQ18" s="420"/>
      <c r="BR18" s="420"/>
      <c r="BS18" s="420"/>
      <c r="BT18" s="420"/>
      <c r="BU18" s="421"/>
      <c r="BV18" s="419">
        <v>6368090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201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7473347</v>
      </c>
      <c r="BO19" s="420"/>
      <c r="BP19" s="420"/>
      <c r="BQ19" s="420"/>
      <c r="BR19" s="420"/>
      <c r="BS19" s="420"/>
      <c r="BT19" s="420"/>
      <c r="BU19" s="421"/>
      <c r="BV19" s="419">
        <v>8648494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7285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7980092</v>
      </c>
      <c r="BO22" s="449"/>
      <c r="BP22" s="449"/>
      <c r="BQ22" s="449"/>
      <c r="BR22" s="449"/>
      <c r="BS22" s="449"/>
      <c r="BT22" s="449"/>
      <c r="BU22" s="450"/>
      <c r="BV22" s="448">
        <v>8217363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3141427</v>
      </c>
      <c r="BO23" s="420"/>
      <c r="BP23" s="420"/>
      <c r="BQ23" s="420"/>
      <c r="BR23" s="420"/>
      <c r="BS23" s="420"/>
      <c r="BT23" s="420"/>
      <c r="BU23" s="421"/>
      <c r="BV23" s="419">
        <v>3454505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8400</v>
      </c>
      <c r="R24" s="373"/>
      <c r="S24" s="373"/>
      <c r="T24" s="373"/>
      <c r="U24" s="373"/>
      <c r="V24" s="374"/>
      <c r="W24" s="462"/>
      <c r="X24" s="399"/>
      <c r="Y24" s="400"/>
      <c r="Z24" s="375" t="s">
        <v>162</v>
      </c>
      <c r="AA24" s="376"/>
      <c r="AB24" s="376"/>
      <c r="AC24" s="376"/>
      <c r="AD24" s="376"/>
      <c r="AE24" s="376"/>
      <c r="AF24" s="376"/>
      <c r="AG24" s="377"/>
      <c r="AH24" s="372">
        <v>232</v>
      </c>
      <c r="AI24" s="373"/>
      <c r="AJ24" s="373"/>
      <c r="AK24" s="373"/>
      <c r="AL24" s="374"/>
      <c r="AM24" s="372">
        <v>661200</v>
      </c>
      <c r="AN24" s="373"/>
      <c r="AO24" s="373"/>
      <c r="AP24" s="373"/>
      <c r="AQ24" s="373"/>
      <c r="AR24" s="374"/>
      <c r="AS24" s="372">
        <v>2850</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5087282</v>
      </c>
      <c r="BO24" s="420"/>
      <c r="BP24" s="420"/>
      <c r="BQ24" s="420"/>
      <c r="BR24" s="420"/>
      <c r="BS24" s="420"/>
      <c r="BT24" s="420"/>
      <c r="BU24" s="421"/>
      <c r="BV24" s="419">
        <v>4984485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6500</v>
      </c>
      <c r="R25" s="373"/>
      <c r="S25" s="373"/>
      <c r="T25" s="373"/>
      <c r="U25" s="373"/>
      <c r="V25" s="374"/>
      <c r="W25" s="462"/>
      <c r="X25" s="399"/>
      <c r="Y25" s="400"/>
      <c r="Z25" s="375" t="s">
        <v>165</v>
      </c>
      <c r="AA25" s="376"/>
      <c r="AB25" s="376"/>
      <c r="AC25" s="376"/>
      <c r="AD25" s="376"/>
      <c r="AE25" s="376"/>
      <c r="AF25" s="376"/>
      <c r="AG25" s="377"/>
      <c r="AH25" s="372">
        <v>37</v>
      </c>
      <c r="AI25" s="373"/>
      <c r="AJ25" s="373"/>
      <c r="AK25" s="373"/>
      <c r="AL25" s="374"/>
      <c r="AM25" s="372">
        <v>104932</v>
      </c>
      <c r="AN25" s="373"/>
      <c r="AO25" s="373"/>
      <c r="AP25" s="373"/>
      <c r="AQ25" s="373"/>
      <c r="AR25" s="374"/>
      <c r="AS25" s="372">
        <v>2836</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368353</v>
      </c>
      <c r="BO25" s="449"/>
      <c r="BP25" s="449"/>
      <c r="BQ25" s="449"/>
      <c r="BR25" s="449"/>
      <c r="BS25" s="449"/>
      <c r="BT25" s="449"/>
      <c r="BU25" s="450"/>
      <c r="BV25" s="448">
        <v>363182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5400</v>
      </c>
      <c r="R26" s="373"/>
      <c r="S26" s="373"/>
      <c r="T26" s="373"/>
      <c r="U26" s="373"/>
      <c r="V26" s="374"/>
      <c r="W26" s="462"/>
      <c r="X26" s="399"/>
      <c r="Y26" s="400"/>
      <c r="Z26" s="375" t="s">
        <v>168</v>
      </c>
      <c r="AA26" s="430"/>
      <c r="AB26" s="430"/>
      <c r="AC26" s="430"/>
      <c r="AD26" s="430"/>
      <c r="AE26" s="430"/>
      <c r="AF26" s="430"/>
      <c r="AG26" s="431"/>
      <c r="AH26" s="372">
        <v>31</v>
      </c>
      <c r="AI26" s="373"/>
      <c r="AJ26" s="373"/>
      <c r="AK26" s="373"/>
      <c r="AL26" s="374"/>
      <c r="AM26" s="372">
        <v>71889</v>
      </c>
      <c r="AN26" s="373"/>
      <c r="AO26" s="373"/>
      <c r="AP26" s="373"/>
      <c r="AQ26" s="373"/>
      <c r="AR26" s="374"/>
      <c r="AS26" s="372">
        <v>2319</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2900</v>
      </c>
      <c r="R27" s="373"/>
      <c r="S27" s="373"/>
      <c r="T27" s="373"/>
      <c r="U27" s="373"/>
      <c r="V27" s="374"/>
      <c r="W27" s="462"/>
      <c r="X27" s="399"/>
      <c r="Y27" s="400"/>
      <c r="Z27" s="375" t="s">
        <v>171</v>
      </c>
      <c r="AA27" s="376"/>
      <c r="AB27" s="376"/>
      <c r="AC27" s="376"/>
      <c r="AD27" s="376"/>
      <c r="AE27" s="376"/>
      <c r="AF27" s="376"/>
      <c r="AG27" s="377"/>
      <c r="AH27" s="372">
        <v>2</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2300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1636522</v>
      </c>
      <c r="BO28" s="449"/>
      <c r="BP28" s="449"/>
      <c r="BQ28" s="449"/>
      <c r="BR28" s="449"/>
      <c r="BS28" s="449"/>
      <c r="BT28" s="449"/>
      <c r="BU28" s="450"/>
      <c r="BV28" s="448">
        <v>1633687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12</v>
      </c>
      <c r="M29" s="373"/>
      <c r="N29" s="373"/>
      <c r="O29" s="373"/>
      <c r="P29" s="374"/>
      <c r="Q29" s="372">
        <v>2200</v>
      </c>
      <c r="R29" s="373"/>
      <c r="S29" s="373"/>
      <c r="T29" s="373"/>
      <c r="U29" s="373"/>
      <c r="V29" s="374"/>
      <c r="W29" s="463"/>
      <c r="X29" s="464"/>
      <c r="Y29" s="465"/>
      <c r="Z29" s="375" t="s">
        <v>178</v>
      </c>
      <c r="AA29" s="376"/>
      <c r="AB29" s="376"/>
      <c r="AC29" s="376"/>
      <c r="AD29" s="376"/>
      <c r="AE29" s="376"/>
      <c r="AF29" s="376"/>
      <c r="AG29" s="377"/>
      <c r="AH29" s="372">
        <v>234</v>
      </c>
      <c r="AI29" s="373"/>
      <c r="AJ29" s="373"/>
      <c r="AK29" s="373"/>
      <c r="AL29" s="374"/>
      <c r="AM29" s="372">
        <v>668246</v>
      </c>
      <c r="AN29" s="373"/>
      <c r="AO29" s="373"/>
      <c r="AP29" s="373"/>
      <c r="AQ29" s="373"/>
      <c r="AR29" s="374"/>
      <c r="AS29" s="372">
        <v>2856</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99724</v>
      </c>
      <c r="BO29" s="420"/>
      <c r="BP29" s="420"/>
      <c r="BQ29" s="420"/>
      <c r="BR29" s="420"/>
      <c r="BS29" s="420"/>
      <c r="BT29" s="420"/>
      <c r="BU29" s="421"/>
      <c r="BV29" s="419">
        <v>99705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93.8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3295314</v>
      </c>
      <c r="BO30" s="454"/>
      <c r="BP30" s="454"/>
      <c r="BQ30" s="454"/>
      <c r="BR30" s="454"/>
      <c r="BS30" s="454"/>
      <c r="BT30" s="454"/>
      <c r="BU30" s="455"/>
      <c r="BV30" s="453">
        <v>3316946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上水道事業会計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IF('各会計、関係団体の財政状況及び健全化判断比率'!B32="","",'各会計、関係団体の財政状況及び健全化判断比率'!B32)</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福井坂井地区広域市町村圏事務組合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まちづくり会社ZENコネクト</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町立在宅訪問診療所特別会計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8</v>
      </c>
      <c r="BF35" s="367"/>
      <c r="BG35" s="368" t="str">
        <f>IF('各会計、関係団体の財政状況及び健全化判断比率'!B33="","",'各会計、関係団体の財政状況及び健全化判断比率'!B33)</f>
        <v>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五領川公共下水道事務組合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9</v>
      </c>
      <c r="BF36" s="367"/>
      <c r="BG36" s="368" t="str">
        <f>IF('各会計、関係団体の財政状況及び健全化判断比率'!B34="","",'各会計、関係団体の財政状況及び健全化判断比率'!B34)</f>
        <v>土地開発事業特別会計</v>
      </c>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福井県後期高齢者医療広域連合（一般）</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福井県後期高齢者医療広域連合（特会）</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勝山・永平寺衛生管理組合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福井県市町総合事務組合（一般）</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福井県市町総合事務組合（特会）</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福井県自治会館組合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4qMcccx2Oo3ZOsPaAu4Gt3wFNxxD+t2cCHgiwf0fonAsr8iZq4Mt7otWIB+vthRyOme3CE5HRWpFOtOG8aBcCw==" saltValue="N+S+iALanlpLcw6+MUcF0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2117150</v>
      </c>
      <c r="S5" s="677"/>
      <c r="T5" s="677"/>
      <c r="U5" s="677"/>
      <c r="V5" s="677"/>
      <c r="W5" s="677"/>
      <c r="X5" s="677"/>
      <c r="Y5" s="702"/>
      <c r="Z5" s="715">
        <v>20</v>
      </c>
      <c r="AA5" s="715"/>
      <c r="AB5" s="715"/>
      <c r="AC5" s="715"/>
      <c r="AD5" s="716">
        <v>2117150</v>
      </c>
      <c r="AE5" s="716"/>
      <c r="AF5" s="716"/>
      <c r="AG5" s="716"/>
      <c r="AH5" s="716"/>
      <c r="AI5" s="716"/>
      <c r="AJ5" s="716"/>
      <c r="AK5" s="716"/>
      <c r="AL5" s="703">
        <v>33.1</v>
      </c>
      <c r="AM5" s="685"/>
      <c r="AN5" s="685"/>
      <c r="AO5" s="704"/>
      <c r="AP5" s="679" t="s">
        <v>217</v>
      </c>
      <c r="AQ5" s="680"/>
      <c r="AR5" s="680"/>
      <c r="AS5" s="680"/>
      <c r="AT5" s="680"/>
      <c r="AU5" s="680"/>
      <c r="AV5" s="680"/>
      <c r="AW5" s="680"/>
      <c r="AX5" s="680"/>
      <c r="AY5" s="680"/>
      <c r="AZ5" s="680"/>
      <c r="BA5" s="680"/>
      <c r="BB5" s="680"/>
      <c r="BC5" s="680"/>
      <c r="BD5" s="680"/>
      <c r="BE5" s="680"/>
      <c r="BF5" s="681"/>
      <c r="BG5" s="621">
        <v>2111859</v>
      </c>
      <c r="BH5" s="622"/>
      <c r="BI5" s="622"/>
      <c r="BJ5" s="622"/>
      <c r="BK5" s="622"/>
      <c r="BL5" s="622"/>
      <c r="BM5" s="622"/>
      <c r="BN5" s="623"/>
      <c r="BO5" s="659">
        <v>99.8</v>
      </c>
      <c r="BP5" s="659"/>
      <c r="BQ5" s="659"/>
      <c r="BR5" s="659"/>
      <c r="BS5" s="660">
        <v>22234</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85009</v>
      </c>
      <c r="S6" s="622"/>
      <c r="T6" s="622"/>
      <c r="U6" s="622"/>
      <c r="V6" s="622"/>
      <c r="W6" s="622"/>
      <c r="X6" s="622"/>
      <c r="Y6" s="623"/>
      <c r="Z6" s="659">
        <v>0.8</v>
      </c>
      <c r="AA6" s="659"/>
      <c r="AB6" s="659"/>
      <c r="AC6" s="659"/>
      <c r="AD6" s="660">
        <v>85009</v>
      </c>
      <c r="AE6" s="660"/>
      <c r="AF6" s="660"/>
      <c r="AG6" s="660"/>
      <c r="AH6" s="660"/>
      <c r="AI6" s="660"/>
      <c r="AJ6" s="660"/>
      <c r="AK6" s="660"/>
      <c r="AL6" s="624">
        <v>1.3</v>
      </c>
      <c r="AM6" s="625"/>
      <c r="AN6" s="625"/>
      <c r="AO6" s="661"/>
      <c r="AP6" s="618" t="s">
        <v>222</v>
      </c>
      <c r="AQ6" s="619"/>
      <c r="AR6" s="619"/>
      <c r="AS6" s="619"/>
      <c r="AT6" s="619"/>
      <c r="AU6" s="619"/>
      <c r="AV6" s="619"/>
      <c r="AW6" s="619"/>
      <c r="AX6" s="619"/>
      <c r="AY6" s="619"/>
      <c r="AZ6" s="619"/>
      <c r="BA6" s="619"/>
      <c r="BB6" s="619"/>
      <c r="BC6" s="619"/>
      <c r="BD6" s="619"/>
      <c r="BE6" s="619"/>
      <c r="BF6" s="620"/>
      <c r="BG6" s="621">
        <v>2111859</v>
      </c>
      <c r="BH6" s="622"/>
      <c r="BI6" s="622"/>
      <c r="BJ6" s="622"/>
      <c r="BK6" s="622"/>
      <c r="BL6" s="622"/>
      <c r="BM6" s="622"/>
      <c r="BN6" s="623"/>
      <c r="BO6" s="659">
        <v>99.8</v>
      </c>
      <c r="BP6" s="659"/>
      <c r="BQ6" s="659"/>
      <c r="BR6" s="659"/>
      <c r="BS6" s="660">
        <v>22234</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94105</v>
      </c>
      <c r="CS6" s="622"/>
      <c r="CT6" s="622"/>
      <c r="CU6" s="622"/>
      <c r="CV6" s="622"/>
      <c r="CW6" s="622"/>
      <c r="CX6" s="622"/>
      <c r="CY6" s="623"/>
      <c r="CZ6" s="703">
        <v>0.9</v>
      </c>
      <c r="DA6" s="685"/>
      <c r="DB6" s="685"/>
      <c r="DC6" s="705"/>
      <c r="DD6" s="627">
        <v>3465</v>
      </c>
      <c r="DE6" s="622"/>
      <c r="DF6" s="622"/>
      <c r="DG6" s="622"/>
      <c r="DH6" s="622"/>
      <c r="DI6" s="622"/>
      <c r="DJ6" s="622"/>
      <c r="DK6" s="622"/>
      <c r="DL6" s="622"/>
      <c r="DM6" s="622"/>
      <c r="DN6" s="622"/>
      <c r="DO6" s="622"/>
      <c r="DP6" s="623"/>
      <c r="DQ6" s="627">
        <v>90776</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827</v>
      </c>
      <c r="S7" s="622"/>
      <c r="T7" s="622"/>
      <c r="U7" s="622"/>
      <c r="V7" s="622"/>
      <c r="W7" s="622"/>
      <c r="X7" s="622"/>
      <c r="Y7" s="623"/>
      <c r="Z7" s="659">
        <v>0</v>
      </c>
      <c r="AA7" s="659"/>
      <c r="AB7" s="659"/>
      <c r="AC7" s="659"/>
      <c r="AD7" s="660">
        <v>827</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1049589</v>
      </c>
      <c r="BH7" s="622"/>
      <c r="BI7" s="622"/>
      <c r="BJ7" s="622"/>
      <c r="BK7" s="622"/>
      <c r="BL7" s="622"/>
      <c r="BM7" s="622"/>
      <c r="BN7" s="623"/>
      <c r="BO7" s="659">
        <v>49.6</v>
      </c>
      <c r="BP7" s="659"/>
      <c r="BQ7" s="659"/>
      <c r="BR7" s="659"/>
      <c r="BS7" s="660">
        <v>22234</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1301810</v>
      </c>
      <c r="CS7" s="622"/>
      <c r="CT7" s="622"/>
      <c r="CU7" s="622"/>
      <c r="CV7" s="622"/>
      <c r="CW7" s="622"/>
      <c r="CX7" s="622"/>
      <c r="CY7" s="623"/>
      <c r="CZ7" s="659">
        <v>13</v>
      </c>
      <c r="DA7" s="659"/>
      <c r="DB7" s="659"/>
      <c r="DC7" s="659"/>
      <c r="DD7" s="627">
        <v>43581</v>
      </c>
      <c r="DE7" s="622"/>
      <c r="DF7" s="622"/>
      <c r="DG7" s="622"/>
      <c r="DH7" s="622"/>
      <c r="DI7" s="622"/>
      <c r="DJ7" s="622"/>
      <c r="DK7" s="622"/>
      <c r="DL7" s="622"/>
      <c r="DM7" s="622"/>
      <c r="DN7" s="622"/>
      <c r="DO7" s="622"/>
      <c r="DP7" s="623"/>
      <c r="DQ7" s="627">
        <v>1008114</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16756</v>
      </c>
      <c r="S8" s="622"/>
      <c r="T8" s="622"/>
      <c r="U8" s="622"/>
      <c r="V8" s="622"/>
      <c r="W8" s="622"/>
      <c r="X8" s="622"/>
      <c r="Y8" s="623"/>
      <c r="Z8" s="659">
        <v>0.2</v>
      </c>
      <c r="AA8" s="659"/>
      <c r="AB8" s="659"/>
      <c r="AC8" s="659"/>
      <c r="AD8" s="660">
        <v>16756</v>
      </c>
      <c r="AE8" s="660"/>
      <c r="AF8" s="660"/>
      <c r="AG8" s="660"/>
      <c r="AH8" s="660"/>
      <c r="AI8" s="660"/>
      <c r="AJ8" s="660"/>
      <c r="AK8" s="660"/>
      <c r="AL8" s="624">
        <v>0.3</v>
      </c>
      <c r="AM8" s="625"/>
      <c r="AN8" s="625"/>
      <c r="AO8" s="661"/>
      <c r="AP8" s="618" t="s">
        <v>228</v>
      </c>
      <c r="AQ8" s="619"/>
      <c r="AR8" s="619"/>
      <c r="AS8" s="619"/>
      <c r="AT8" s="619"/>
      <c r="AU8" s="619"/>
      <c r="AV8" s="619"/>
      <c r="AW8" s="619"/>
      <c r="AX8" s="619"/>
      <c r="AY8" s="619"/>
      <c r="AZ8" s="619"/>
      <c r="BA8" s="619"/>
      <c r="BB8" s="619"/>
      <c r="BC8" s="619"/>
      <c r="BD8" s="619"/>
      <c r="BE8" s="619"/>
      <c r="BF8" s="620"/>
      <c r="BG8" s="621">
        <v>35339</v>
      </c>
      <c r="BH8" s="622"/>
      <c r="BI8" s="622"/>
      <c r="BJ8" s="622"/>
      <c r="BK8" s="622"/>
      <c r="BL8" s="622"/>
      <c r="BM8" s="622"/>
      <c r="BN8" s="623"/>
      <c r="BO8" s="659">
        <v>1.7</v>
      </c>
      <c r="BP8" s="659"/>
      <c r="BQ8" s="659"/>
      <c r="BR8" s="659"/>
      <c r="BS8" s="660" t="s">
        <v>122</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3309783</v>
      </c>
      <c r="CS8" s="622"/>
      <c r="CT8" s="622"/>
      <c r="CU8" s="622"/>
      <c r="CV8" s="622"/>
      <c r="CW8" s="622"/>
      <c r="CX8" s="622"/>
      <c r="CY8" s="623"/>
      <c r="CZ8" s="659">
        <v>33</v>
      </c>
      <c r="DA8" s="659"/>
      <c r="DB8" s="659"/>
      <c r="DC8" s="659"/>
      <c r="DD8" s="627">
        <v>247938</v>
      </c>
      <c r="DE8" s="622"/>
      <c r="DF8" s="622"/>
      <c r="DG8" s="622"/>
      <c r="DH8" s="622"/>
      <c r="DI8" s="622"/>
      <c r="DJ8" s="622"/>
      <c r="DK8" s="622"/>
      <c r="DL8" s="622"/>
      <c r="DM8" s="622"/>
      <c r="DN8" s="622"/>
      <c r="DO8" s="622"/>
      <c r="DP8" s="623"/>
      <c r="DQ8" s="627">
        <v>1852855</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17665</v>
      </c>
      <c r="S9" s="622"/>
      <c r="T9" s="622"/>
      <c r="U9" s="622"/>
      <c r="V9" s="622"/>
      <c r="W9" s="622"/>
      <c r="X9" s="622"/>
      <c r="Y9" s="623"/>
      <c r="Z9" s="659">
        <v>0.2</v>
      </c>
      <c r="AA9" s="659"/>
      <c r="AB9" s="659"/>
      <c r="AC9" s="659"/>
      <c r="AD9" s="660">
        <v>17665</v>
      </c>
      <c r="AE9" s="660"/>
      <c r="AF9" s="660"/>
      <c r="AG9" s="660"/>
      <c r="AH9" s="660"/>
      <c r="AI9" s="660"/>
      <c r="AJ9" s="660"/>
      <c r="AK9" s="660"/>
      <c r="AL9" s="624">
        <v>0.3</v>
      </c>
      <c r="AM9" s="625"/>
      <c r="AN9" s="625"/>
      <c r="AO9" s="661"/>
      <c r="AP9" s="618" t="s">
        <v>231</v>
      </c>
      <c r="AQ9" s="619"/>
      <c r="AR9" s="619"/>
      <c r="AS9" s="619"/>
      <c r="AT9" s="619"/>
      <c r="AU9" s="619"/>
      <c r="AV9" s="619"/>
      <c r="AW9" s="619"/>
      <c r="AX9" s="619"/>
      <c r="AY9" s="619"/>
      <c r="AZ9" s="619"/>
      <c r="BA9" s="619"/>
      <c r="BB9" s="619"/>
      <c r="BC9" s="619"/>
      <c r="BD9" s="619"/>
      <c r="BE9" s="619"/>
      <c r="BF9" s="620"/>
      <c r="BG9" s="621">
        <v>919217</v>
      </c>
      <c r="BH9" s="622"/>
      <c r="BI9" s="622"/>
      <c r="BJ9" s="622"/>
      <c r="BK9" s="622"/>
      <c r="BL9" s="622"/>
      <c r="BM9" s="622"/>
      <c r="BN9" s="623"/>
      <c r="BO9" s="659">
        <v>43.4</v>
      </c>
      <c r="BP9" s="659"/>
      <c r="BQ9" s="659"/>
      <c r="BR9" s="659"/>
      <c r="BS9" s="660" t="s">
        <v>122</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697939</v>
      </c>
      <c r="CS9" s="622"/>
      <c r="CT9" s="622"/>
      <c r="CU9" s="622"/>
      <c r="CV9" s="622"/>
      <c r="CW9" s="622"/>
      <c r="CX9" s="622"/>
      <c r="CY9" s="623"/>
      <c r="CZ9" s="659">
        <v>7</v>
      </c>
      <c r="DA9" s="659"/>
      <c r="DB9" s="659"/>
      <c r="DC9" s="659"/>
      <c r="DD9" s="627">
        <v>2446</v>
      </c>
      <c r="DE9" s="622"/>
      <c r="DF9" s="622"/>
      <c r="DG9" s="622"/>
      <c r="DH9" s="622"/>
      <c r="DI9" s="622"/>
      <c r="DJ9" s="622"/>
      <c r="DK9" s="622"/>
      <c r="DL9" s="622"/>
      <c r="DM9" s="622"/>
      <c r="DN9" s="622"/>
      <c r="DO9" s="622"/>
      <c r="DP9" s="623"/>
      <c r="DQ9" s="627">
        <v>475098</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41782</v>
      </c>
      <c r="BH10" s="622"/>
      <c r="BI10" s="622"/>
      <c r="BJ10" s="622"/>
      <c r="BK10" s="622"/>
      <c r="BL10" s="622"/>
      <c r="BM10" s="622"/>
      <c r="BN10" s="623"/>
      <c r="BO10" s="659">
        <v>2</v>
      </c>
      <c r="BP10" s="659"/>
      <c r="BQ10" s="659"/>
      <c r="BR10" s="659"/>
      <c r="BS10" s="660">
        <v>6995</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v>19100</v>
      </c>
      <c r="CS10" s="622"/>
      <c r="CT10" s="622"/>
      <c r="CU10" s="622"/>
      <c r="CV10" s="622"/>
      <c r="CW10" s="622"/>
      <c r="CX10" s="622"/>
      <c r="CY10" s="623"/>
      <c r="CZ10" s="659">
        <v>0.2</v>
      </c>
      <c r="DA10" s="659"/>
      <c r="DB10" s="659"/>
      <c r="DC10" s="659"/>
      <c r="DD10" s="627" t="s">
        <v>122</v>
      </c>
      <c r="DE10" s="622"/>
      <c r="DF10" s="622"/>
      <c r="DG10" s="622"/>
      <c r="DH10" s="622"/>
      <c r="DI10" s="622"/>
      <c r="DJ10" s="622"/>
      <c r="DK10" s="622"/>
      <c r="DL10" s="622"/>
      <c r="DM10" s="622"/>
      <c r="DN10" s="622"/>
      <c r="DO10" s="622"/>
      <c r="DP10" s="623"/>
      <c r="DQ10" s="627">
        <v>14100</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460496</v>
      </c>
      <c r="S11" s="622"/>
      <c r="T11" s="622"/>
      <c r="U11" s="622"/>
      <c r="V11" s="622"/>
      <c r="W11" s="622"/>
      <c r="X11" s="622"/>
      <c r="Y11" s="623"/>
      <c r="Z11" s="624">
        <v>4.4000000000000004</v>
      </c>
      <c r="AA11" s="625"/>
      <c r="AB11" s="625"/>
      <c r="AC11" s="626"/>
      <c r="AD11" s="627">
        <v>460496</v>
      </c>
      <c r="AE11" s="622"/>
      <c r="AF11" s="622"/>
      <c r="AG11" s="622"/>
      <c r="AH11" s="622"/>
      <c r="AI11" s="622"/>
      <c r="AJ11" s="622"/>
      <c r="AK11" s="623"/>
      <c r="AL11" s="624">
        <v>7.2</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53251</v>
      </c>
      <c r="BH11" s="622"/>
      <c r="BI11" s="622"/>
      <c r="BJ11" s="622"/>
      <c r="BK11" s="622"/>
      <c r="BL11" s="622"/>
      <c r="BM11" s="622"/>
      <c r="BN11" s="623"/>
      <c r="BO11" s="659">
        <v>2.5</v>
      </c>
      <c r="BP11" s="659"/>
      <c r="BQ11" s="659"/>
      <c r="BR11" s="659"/>
      <c r="BS11" s="660">
        <v>15239</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805390</v>
      </c>
      <c r="CS11" s="622"/>
      <c r="CT11" s="622"/>
      <c r="CU11" s="622"/>
      <c r="CV11" s="622"/>
      <c r="CW11" s="622"/>
      <c r="CX11" s="622"/>
      <c r="CY11" s="623"/>
      <c r="CZ11" s="659">
        <v>8</v>
      </c>
      <c r="DA11" s="659"/>
      <c r="DB11" s="659"/>
      <c r="DC11" s="659"/>
      <c r="DD11" s="627">
        <v>83661</v>
      </c>
      <c r="DE11" s="622"/>
      <c r="DF11" s="622"/>
      <c r="DG11" s="622"/>
      <c r="DH11" s="622"/>
      <c r="DI11" s="622"/>
      <c r="DJ11" s="622"/>
      <c r="DK11" s="622"/>
      <c r="DL11" s="622"/>
      <c r="DM11" s="622"/>
      <c r="DN11" s="622"/>
      <c r="DO11" s="622"/>
      <c r="DP11" s="623"/>
      <c r="DQ11" s="627">
        <v>385834</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900314</v>
      </c>
      <c r="BH12" s="622"/>
      <c r="BI12" s="622"/>
      <c r="BJ12" s="622"/>
      <c r="BK12" s="622"/>
      <c r="BL12" s="622"/>
      <c r="BM12" s="622"/>
      <c r="BN12" s="623"/>
      <c r="BO12" s="659">
        <v>42.5</v>
      </c>
      <c r="BP12" s="659"/>
      <c r="BQ12" s="659"/>
      <c r="BR12" s="659"/>
      <c r="BS12" s="660" t="s">
        <v>122</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198873</v>
      </c>
      <c r="CS12" s="622"/>
      <c r="CT12" s="622"/>
      <c r="CU12" s="622"/>
      <c r="CV12" s="622"/>
      <c r="CW12" s="622"/>
      <c r="CX12" s="622"/>
      <c r="CY12" s="623"/>
      <c r="CZ12" s="659">
        <v>2</v>
      </c>
      <c r="DA12" s="659"/>
      <c r="DB12" s="659"/>
      <c r="DC12" s="659"/>
      <c r="DD12" s="627">
        <v>9814</v>
      </c>
      <c r="DE12" s="622"/>
      <c r="DF12" s="622"/>
      <c r="DG12" s="622"/>
      <c r="DH12" s="622"/>
      <c r="DI12" s="622"/>
      <c r="DJ12" s="622"/>
      <c r="DK12" s="622"/>
      <c r="DL12" s="622"/>
      <c r="DM12" s="622"/>
      <c r="DN12" s="622"/>
      <c r="DO12" s="622"/>
      <c r="DP12" s="623"/>
      <c r="DQ12" s="627">
        <v>125984</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900274</v>
      </c>
      <c r="BH13" s="622"/>
      <c r="BI13" s="622"/>
      <c r="BJ13" s="622"/>
      <c r="BK13" s="622"/>
      <c r="BL13" s="622"/>
      <c r="BM13" s="622"/>
      <c r="BN13" s="623"/>
      <c r="BO13" s="659">
        <v>42.5</v>
      </c>
      <c r="BP13" s="659"/>
      <c r="BQ13" s="659"/>
      <c r="BR13" s="659"/>
      <c r="BS13" s="660" t="s">
        <v>122</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1039833</v>
      </c>
      <c r="CS13" s="622"/>
      <c r="CT13" s="622"/>
      <c r="CU13" s="622"/>
      <c r="CV13" s="622"/>
      <c r="CW13" s="622"/>
      <c r="CX13" s="622"/>
      <c r="CY13" s="623"/>
      <c r="CZ13" s="659">
        <v>10.4</v>
      </c>
      <c r="DA13" s="659"/>
      <c r="DB13" s="659"/>
      <c r="DC13" s="659"/>
      <c r="DD13" s="627">
        <v>236107</v>
      </c>
      <c r="DE13" s="622"/>
      <c r="DF13" s="622"/>
      <c r="DG13" s="622"/>
      <c r="DH13" s="622"/>
      <c r="DI13" s="622"/>
      <c r="DJ13" s="622"/>
      <c r="DK13" s="622"/>
      <c r="DL13" s="622"/>
      <c r="DM13" s="622"/>
      <c r="DN13" s="622"/>
      <c r="DO13" s="622"/>
      <c r="DP13" s="623"/>
      <c r="DQ13" s="627">
        <v>771823</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830</v>
      </c>
      <c r="S14" s="622"/>
      <c r="T14" s="622"/>
      <c r="U14" s="622"/>
      <c r="V14" s="622"/>
      <c r="W14" s="622"/>
      <c r="X14" s="622"/>
      <c r="Y14" s="623"/>
      <c r="Z14" s="659">
        <v>0</v>
      </c>
      <c r="AA14" s="659"/>
      <c r="AB14" s="659"/>
      <c r="AC14" s="659"/>
      <c r="AD14" s="660">
        <v>830</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62654</v>
      </c>
      <c r="BH14" s="622"/>
      <c r="BI14" s="622"/>
      <c r="BJ14" s="622"/>
      <c r="BK14" s="622"/>
      <c r="BL14" s="622"/>
      <c r="BM14" s="622"/>
      <c r="BN14" s="623"/>
      <c r="BO14" s="659">
        <v>3</v>
      </c>
      <c r="BP14" s="659"/>
      <c r="BQ14" s="659"/>
      <c r="BR14" s="659"/>
      <c r="BS14" s="660" t="s">
        <v>122</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417657</v>
      </c>
      <c r="CS14" s="622"/>
      <c r="CT14" s="622"/>
      <c r="CU14" s="622"/>
      <c r="CV14" s="622"/>
      <c r="CW14" s="622"/>
      <c r="CX14" s="622"/>
      <c r="CY14" s="623"/>
      <c r="CZ14" s="659">
        <v>4.2</v>
      </c>
      <c r="DA14" s="659"/>
      <c r="DB14" s="659"/>
      <c r="DC14" s="659"/>
      <c r="DD14" s="627">
        <v>81647</v>
      </c>
      <c r="DE14" s="622"/>
      <c r="DF14" s="622"/>
      <c r="DG14" s="622"/>
      <c r="DH14" s="622"/>
      <c r="DI14" s="622"/>
      <c r="DJ14" s="622"/>
      <c r="DK14" s="622"/>
      <c r="DL14" s="622"/>
      <c r="DM14" s="622"/>
      <c r="DN14" s="622"/>
      <c r="DO14" s="622"/>
      <c r="DP14" s="623"/>
      <c r="DQ14" s="627">
        <v>337469</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99302</v>
      </c>
      <c r="BH15" s="622"/>
      <c r="BI15" s="622"/>
      <c r="BJ15" s="622"/>
      <c r="BK15" s="622"/>
      <c r="BL15" s="622"/>
      <c r="BM15" s="622"/>
      <c r="BN15" s="623"/>
      <c r="BO15" s="659">
        <v>4.7</v>
      </c>
      <c r="BP15" s="659"/>
      <c r="BQ15" s="659"/>
      <c r="BR15" s="659"/>
      <c r="BS15" s="660" t="s">
        <v>122</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1127354</v>
      </c>
      <c r="CS15" s="622"/>
      <c r="CT15" s="622"/>
      <c r="CU15" s="622"/>
      <c r="CV15" s="622"/>
      <c r="CW15" s="622"/>
      <c r="CX15" s="622"/>
      <c r="CY15" s="623"/>
      <c r="CZ15" s="659">
        <v>11.3</v>
      </c>
      <c r="DA15" s="659"/>
      <c r="DB15" s="659"/>
      <c r="DC15" s="659"/>
      <c r="DD15" s="627">
        <v>165409</v>
      </c>
      <c r="DE15" s="622"/>
      <c r="DF15" s="622"/>
      <c r="DG15" s="622"/>
      <c r="DH15" s="622"/>
      <c r="DI15" s="622"/>
      <c r="DJ15" s="622"/>
      <c r="DK15" s="622"/>
      <c r="DL15" s="622"/>
      <c r="DM15" s="622"/>
      <c r="DN15" s="622"/>
      <c r="DO15" s="622"/>
      <c r="DP15" s="623"/>
      <c r="DQ15" s="627">
        <v>885330</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9497</v>
      </c>
      <c r="S16" s="622"/>
      <c r="T16" s="622"/>
      <c r="U16" s="622"/>
      <c r="V16" s="622"/>
      <c r="W16" s="622"/>
      <c r="X16" s="622"/>
      <c r="Y16" s="623"/>
      <c r="Z16" s="659">
        <v>0.1</v>
      </c>
      <c r="AA16" s="659"/>
      <c r="AB16" s="659"/>
      <c r="AC16" s="659"/>
      <c r="AD16" s="660">
        <v>9497</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v>110999</v>
      </c>
      <c r="CS16" s="622"/>
      <c r="CT16" s="622"/>
      <c r="CU16" s="622"/>
      <c r="CV16" s="622"/>
      <c r="CW16" s="622"/>
      <c r="CX16" s="622"/>
      <c r="CY16" s="623"/>
      <c r="CZ16" s="659">
        <v>1.1000000000000001</v>
      </c>
      <c r="DA16" s="659"/>
      <c r="DB16" s="659"/>
      <c r="DC16" s="659"/>
      <c r="DD16" s="627" t="s">
        <v>122</v>
      </c>
      <c r="DE16" s="622"/>
      <c r="DF16" s="622"/>
      <c r="DG16" s="622"/>
      <c r="DH16" s="622"/>
      <c r="DI16" s="622"/>
      <c r="DJ16" s="622"/>
      <c r="DK16" s="622"/>
      <c r="DL16" s="622"/>
      <c r="DM16" s="622"/>
      <c r="DN16" s="622"/>
      <c r="DO16" s="622"/>
      <c r="DP16" s="623"/>
      <c r="DQ16" s="627">
        <v>93138</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57764</v>
      </c>
      <c r="S17" s="622"/>
      <c r="T17" s="622"/>
      <c r="U17" s="622"/>
      <c r="V17" s="622"/>
      <c r="W17" s="622"/>
      <c r="X17" s="622"/>
      <c r="Y17" s="623"/>
      <c r="Z17" s="659">
        <v>0.5</v>
      </c>
      <c r="AA17" s="659"/>
      <c r="AB17" s="659"/>
      <c r="AC17" s="659"/>
      <c r="AD17" s="660">
        <v>57764</v>
      </c>
      <c r="AE17" s="660"/>
      <c r="AF17" s="660"/>
      <c r="AG17" s="660"/>
      <c r="AH17" s="660"/>
      <c r="AI17" s="660"/>
      <c r="AJ17" s="660"/>
      <c r="AK17" s="660"/>
      <c r="AL17" s="624">
        <v>0.9</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894726</v>
      </c>
      <c r="CS17" s="622"/>
      <c r="CT17" s="622"/>
      <c r="CU17" s="622"/>
      <c r="CV17" s="622"/>
      <c r="CW17" s="622"/>
      <c r="CX17" s="622"/>
      <c r="CY17" s="623"/>
      <c r="CZ17" s="659">
        <v>8.9</v>
      </c>
      <c r="DA17" s="659"/>
      <c r="DB17" s="659"/>
      <c r="DC17" s="659"/>
      <c r="DD17" s="627" t="s">
        <v>122</v>
      </c>
      <c r="DE17" s="622"/>
      <c r="DF17" s="622"/>
      <c r="DG17" s="622"/>
      <c r="DH17" s="622"/>
      <c r="DI17" s="622"/>
      <c r="DJ17" s="622"/>
      <c r="DK17" s="622"/>
      <c r="DL17" s="622"/>
      <c r="DM17" s="622"/>
      <c r="DN17" s="622"/>
      <c r="DO17" s="622"/>
      <c r="DP17" s="623"/>
      <c r="DQ17" s="627">
        <v>881625</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17637</v>
      </c>
      <c r="S18" s="622"/>
      <c r="T18" s="622"/>
      <c r="U18" s="622"/>
      <c r="V18" s="622"/>
      <c r="W18" s="622"/>
      <c r="X18" s="622"/>
      <c r="Y18" s="623"/>
      <c r="Z18" s="659">
        <v>0.2</v>
      </c>
      <c r="AA18" s="659"/>
      <c r="AB18" s="659"/>
      <c r="AC18" s="659"/>
      <c r="AD18" s="660">
        <v>17637</v>
      </c>
      <c r="AE18" s="660"/>
      <c r="AF18" s="660"/>
      <c r="AG18" s="660"/>
      <c r="AH18" s="660"/>
      <c r="AI18" s="660"/>
      <c r="AJ18" s="660"/>
      <c r="AK18" s="660"/>
      <c r="AL18" s="624">
        <v>0.3</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17637</v>
      </c>
      <c r="S19" s="622"/>
      <c r="T19" s="622"/>
      <c r="U19" s="622"/>
      <c r="V19" s="622"/>
      <c r="W19" s="622"/>
      <c r="X19" s="622"/>
      <c r="Y19" s="623"/>
      <c r="Z19" s="659">
        <v>0.2</v>
      </c>
      <c r="AA19" s="659"/>
      <c r="AB19" s="659"/>
      <c r="AC19" s="659"/>
      <c r="AD19" s="660">
        <v>17637</v>
      </c>
      <c r="AE19" s="660"/>
      <c r="AF19" s="660"/>
      <c r="AG19" s="660"/>
      <c r="AH19" s="660"/>
      <c r="AI19" s="660"/>
      <c r="AJ19" s="660"/>
      <c r="AK19" s="660"/>
      <c r="AL19" s="624">
        <v>0.3</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5291</v>
      </c>
      <c r="BH19" s="622"/>
      <c r="BI19" s="622"/>
      <c r="BJ19" s="622"/>
      <c r="BK19" s="622"/>
      <c r="BL19" s="622"/>
      <c r="BM19" s="622"/>
      <c r="BN19" s="623"/>
      <c r="BO19" s="659">
        <v>0.2</v>
      </c>
      <c r="BP19" s="659"/>
      <c r="BQ19" s="659"/>
      <c r="BR19" s="659"/>
      <c r="BS19" s="660" t="s">
        <v>122</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5291</v>
      </c>
      <c r="BH20" s="622"/>
      <c r="BI20" s="622"/>
      <c r="BJ20" s="622"/>
      <c r="BK20" s="622"/>
      <c r="BL20" s="622"/>
      <c r="BM20" s="622"/>
      <c r="BN20" s="623"/>
      <c r="BO20" s="659">
        <v>0.2</v>
      </c>
      <c r="BP20" s="659"/>
      <c r="BQ20" s="659"/>
      <c r="BR20" s="659"/>
      <c r="BS20" s="660" t="s">
        <v>122</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10017569</v>
      </c>
      <c r="CS20" s="622"/>
      <c r="CT20" s="622"/>
      <c r="CU20" s="622"/>
      <c r="CV20" s="622"/>
      <c r="CW20" s="622"/>
      <c r="CX20" s="622"/>
      <c r="CY20" s="623"/>
      <c r="CZ20" s="659">
        <v>100</v>
      </c>
      <c r="DA20" s="659"/>
      <c r="DB20" s="659"/>
      <c r="DC20" s="659"/>
      <c r="DD20" s="627">
        <v>874068</v>
      </c>
      <c r="DE20" s="622"/>
      <c r="DF20" s="622"/>
      <c r="DG20" s="622"/>
      <c r="DH20" s="622"/>
      <c r="DI20" s="622"/>
      <c r="DJ20" s="622"/>
      <c r="DK20" s="622"/>
      <c r="DL20" s="622"/>
      <c r="DM20" s="622"/>
      <c r="DN20" s="622"/>
      <c r="DO20" s="622"/>
      <c r="DP20" s="623"/>
      <c r="DQ20" s="627">
        <v>6922146</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4189085</v>
      </c>
      <c r="S21" s="622"/>
      <c r="T21" s="622"/>
      <c r="U21" s="622"/>
      <c r="V21" s="622"/>
      <c r="W21" s="622"/>
      <c r="X21" s="622"/>
      <c r="Y21" s="623"/>
      <c r="Z21" s="659">
        <v>39.6</v>
      </c>
      <c r="AA21" s="659"/>
      <c r="AB21" s="659"/>
      <c r="AC21" s="659"/>
      <c r="AD21" s="660">
        <v>3606332</v>
      </c>
      <c r="AE21" s="660"/>
      <c r="AF21" s="660"/>
      <c r="AG21" s="660"/>
      <c r="AH21" s="660"/>
      <c r="AI21" s="660"/>
      <c r="AJ21" s="660"/>
      <c r="AK21" s="660"/>
      <c r="AL21" s="624">
        <v>56.3</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v>5291</v>
      </c>
      <c r="BH21" s="622"/>
      <c r="BI21" s="622"/>
      <c r="BJ21" s="622"/>
      <c r="BK21" s="622"/>
      <c r="BL21" s="622"/>
      <c r="BM21" s="622"/>
      <c r="BN21" s="623"/>
      <c r="BO21" s="659">
        <v>0.2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3606332</v>
      </c>
      <c r="S22" s="622"/>
      <c r="T22" s="622"/>
      <c r="U22" s="622"/>
      <c r="V22" s="622"/>
      <c r="W22" s="622"/>
      <c r="X22" s="622"/>
      <c r="Y22" s="623"/>
      <c r="Z22" s="659">
        <v>34.1</v>
      </c>
      <c r="AA22" s="659"/>
      <c r="AB22" s="659"/>
      <c r="AC22" s="659"/>
      <c r="AD22" s="660">
        <v>3606332</v>
      </c>
      <c r="AE22" s="660"/>
      <c r="AF22" s="660"/>
      <c r="AG22" s="660"/>
      <c r="AH22" s="660"/>
      <c r="AI22" s="660"/>
      <c r="AJ22" s="660"/>
      <c r="AK22" s="660"/>
      <c r="AL22" s="624">
        <v>56.3</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582753</v>
      </c>
      <c r="S23" s="622"/>
      <c r="T23" s="622"/>
      <c r="U23" s="622"/>
      <c r="V23" s="622"/>
      <c r="W23" s="622"/>
      <c r="X23" s="622"/>
      <c r="Y23" s="623"/>
      <c r="Z23" s="659">
        <v>5.5</v>
      </c>
      <c r="AA23" s="659"/>
      <c r="AB23" s="659"/>
      <c r="AC23" s="659"/>
      <c r="AD23" s="660" t="s">
        <v>122</v>
      </c>
      <c r="AE23" s="660"/>
      <c r="AF23" s="660"/>
      <c r="AG23" s="660"/>
      <c r="AH23" s="660"/>
      <c r="AI23" s="660"/>
      <c r="AJ23" s="660"/>
      <c r="AK23" s="660"/>
      <c r="AL23" s="624" t="s">
        <v>122</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4047853</v>
      </c>
      <c r="CS24" s="677"/>
      <c r="CT24" s="677"/>
      <c r="CU24" s="677"/>
      <c r="CV24" s="677"/>
      <c r="CW24" s="677"/>
      <c r="CX24" s="677"/>
      <c r="CY24" s="702"/>
      <c r="CZ24" s="703">
        <v>40.4</v>
      </c>
      <c r="DA24" s="685"/>
      <c r="DB24" s="685"/>
      <c r="DC24" s="705"/>
      <c r="DD24" s="701">
        <v>3086903</v>
      </c>
      <c r="DE24" s="677"/>
      <c r="DF24" s="677"/>
      <c r="DG24" s="677"/>
      <c r="DH24" s="677"/>
      <c r="DI24" s="677"/>
      <c r="DJ24" s="677"/>
      <c r="DK24" s="702"/>
      <c r="DL24" s="701">
        <v>3086902</v>
      </c>
      <c r="DM24" s="677"/>
      <c r="DN24" s="677"/>
      <c r="DO24" s="677"/>
      <c r="DP24" s="677"/>
      <c r="DQ24" s="677"/>
      <c r="DR24" s="677"/>
      <c r="DS24" s="677"/>
      <c r="DT24" s="677"/>
      <c r="DU24" s="677"/>
      <c r="DV24" s="702"/>
      <c r="DW24" s="703">
        <v>47.9</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6972716</v>
      </c>
      <c r="S25" s="622"/>
      <c r="T25" s="622"/>
      <c r="U25" s="622"/>
      <c r="V25" s="622"/>
      <c r="W25" s="622"/>
      <c r="X25" s="622"/>
      <c r="Y25" s="623"/>
      <c r="Z25" s="659">
        <v>66</v>
      </c>
      <c r="AA25" s="659"/>
      <c r="AB25" s="659"/>
      <c r="AC25" s="659"/>
      <c r="AD25" s="660">
        <v>6389963</v>
      </c>
      <c r="AE25" s="660"/>
      <c r="AF25" s="660"/>
      <c r="AG25" s="660"/>
      <c r="AH25" s="660"/>
      <c r="AI25" s="660"/>
      <c r="AJ25" s="660"/>
      <c r="AK25" s="660"/>
      <c r="AL25" s="624">
        <v>99.8</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2106287</v>
      </c>
      <c r="CS25" s="634"/>
      <c r="CT25" s="634"/>
      <c r="CU25" s="634"/>
      <c r="CV25" s="634"/>
      <c r="CW25" s="634"/>
      <c r="CX25" s="634"/>
      <c r="CY25" s="635"/>
      <c r="CZ25" s="624">
        <v>21</v>
      </c>
      <c r="DA25" s="636"/>
      <c r="DB25" s="636"/>
      <c r="DC25" s="637"/>
      <c r="DD25" s="627">
        <v>1925093</v>
      </c>
      <c r="DE25" s="634"/>
      <c r="DF25" s="634"/>
      <c r="DG25" s="634"/>
      <c r="DH25" s="634"/>
      <c r="DI25" s="634"/>
      <c r="DJ25" s="634"/>
      <c r="DK25" s="635"/>
      <c r="DL25" s="627">
        <v>1925092</v>
      </c>
      <c r="DM25" s="634"/>
      <c r="DN25" s="634"/>
      <c r="DO25" s="634"/>
      <c r="DP25" s="634"/>
      <c r="DQ25" s="634"/>
      <c r="DR25" s="634"/>
      <c r="DS25" s="634"/>
      <c r="DT25" s="634"/>
      <c r="DU25" s="634"/>
      <c r="DV25" s="635"/>
      <c r="DW25" s="624">
        <v>29.9</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1109</v>
      </c>
      <c r="S26" s="622"/>
      <c r="T26" s="622"/>
      <c r="U26" s="622"/>
      <c r="V26" s="622"/>
      <c r="W26" s="622"/>
      <c r="X26" s="622"/>
      <c r="Y26" s="623"/>
      <c r="Z26" s="659">
        <v>0</v>
      </c>
      <c r="AA26" s="659"/>
      <c r="AB26" s="659"/>
      <c r="AC26" s="659"/>
      <c r="AD26" s="660">
        <v>1109</v>
      </c>
      <c r="AE26" s="660"/>
      <c r="AF26" s="660"/>
      <c r="AG26" s="660"/>
      <c r="AH26" s="660"/>
      <c r="AI26" s="660"/>
      <c r="AJ26" s="660"/>
      <c r="AK26" s="660"/>
      <c r="AL26" s="624">
        <v>0</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1253709</v>
      </c>
      <c r="CS26" s="622"/>
      <c r="CT26" s="622"/>
      <c r="CU26" s="622"/>
      <c r="CV26" s="622"/>
      <c r="CW26" s="622"/>
      <c r="CX26" s="622"/>
      <c r="CY26" s="623"/>
      <c r="CZ26" s="624">
        <v>12.5</v>
      </c>
      <c r="DA26" s="636"/>
      <c r="DB26" s="636"/>
      <c r="DC26" s="637"/>
      <c r="DD26" s="627">
        <v>1165068</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17245</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2117150</v>
      </c>
      <c r="BH27" s="622"/>
      <c r="BI27" s="622"/>
      <c r="BJ27" s="622"/>
      <c r="BK27" s="622"/>
      <c r="BL27" s="622"/>
      <c r="BM27" s="622"/>
      <c r="BN27" s="623"/>
      <c r="BO27" s="659">
        <v>100</v>
      </c>
      <c r="BP27" s="659"/>
      <c r="BQ27" s="659"/>
      <c r="BR27" s="659"/>
      <c r="BS27" s="660">
        <v>22234</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1046840</v>
      </c>
      <c r="CS27" s="634"/>
      <c r="CT27" s="634"/>
      <c r="CU27" s="634"/>
      <c r="CV27" s="634"/>
      <c r="CW27" s="634"/>
      <c r="CX27" s="634"/>
      <c r="CY27" s="635"/>
      <c r="CZ27" s="624">
        <v>10.5</v>
      </c>
      <c r="DA27" s="636"/>
      <c r="DB27" s="636"/>
      <c r="DC27" s="637"/>
      <c r="DD27" s="627">
        <v>280185</v>
      </c>
      <c r="DE27" s="634"/>
      <c r="DF27" s="634"/>
      <c r="DG27" s="634"/>
      <c r="DH27" s="634"/>
      <c r="DI27" s="634"/>
      <c r="DJ27" s="634"/>
      <c r="DK27" s="635"/>
      <c r="DL27" s="627">
        <v>280185</v>
      </c>
      <c r="DM27" s="634"/>
      <c r="DN27" s="634"/>
      <c r="DO27" s="634"/>
      <c r="DP27" s="634"/>
      <c r="DQ27" s="634"/>
      <c r="DR27" s="634"/>
      <c r="DS27" s="634"/>
      <c r="DT27" s="634"/>
      <c r="DU27" s="634"/>
      <c r="DV27" s="635"/>
      <c r="DW27" s="624">
        <v>4.4000000000000004</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227392</v>
      </c>
      <c r="S28" s="622"/>
      <c r="T28" s="622"/>
      <c r="U28" s="622"/>
      <c r="V28" s="622"/>
      <c r="W28" s="622"/>
      <c r="X28" s="622"/>
      <c r="Y28" s="623"/>
      <c r="Z28" s="659">
        <v>2.2000000000000002</v>
      </c>
      <c r="AA28" s="659"/>
      <c r="AB28" s="659"/>
      <c r="AC28" s="659"/>
      <c r="AD28" s="660">
        <v>6310</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894726</v>
      </c>
      <c r="CS28" s="622"/>
      <c r="CT28" s="622"/>
      <c r="CU28" s="622"/>
      <c r="CV28" s="622"/>
      <c r="CW28" s="622"/>
      <c r="CX28" s="622"/>
      <c r="CY28" s="623"/>
      <c r="CZ28" s="624">
        <v>8.9</v>
      </c>
      <c r="DA28" s="636"/>
      <c r="DB28" s="636"/>
      <c r="DC28" s="637"/>
      <c r="DD28" s="627">
        <v>881625</v>
      </c>
      <c r="DE28" s="622"/>
      <c r="DF28" s="622"/>
      <c r="DG28" s="622"/>
      <c r="DH28" s="622"/>
      <c r="DI28" s="622"/>
      <c r="DJ28" s="622"/>
      <c r="DK28" s="623"/>
      <c r="DL28" s="627">
        <v>881625</v>
      </c>
      <c r="DM28" s="622"/>
      <c r="DN28" s="622"/>
      <c r="DO28" s="622"/>
      <c r="DP28" s="622"/>
      <c r="DQ28" s="622"/>
      <c r="DR28" s="622"/>
      <c r="DS28" s="622"/>
      <c r="DT28" s="622"/>
      <c r="DU28" s="622"/>
      <c r="DV28" s="623"/>
      <c r="DW28" s="624">
        <v>13.7</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14945</v>
      </c>
      <c r="S29" s="622"/>
      <c r="T29" s="622"/>
      <c r="U29" s="622"/>
      <c r="V29" s="622"/>
      <c r="W29" s="622"/>
      <c r="X29" s="622"/>
      <c r="Y29" s="623"/>
      <c r="Z29" s="659">
        <v>0.1</v>
      </c>
      <c r="AA29" s="659"/>
      <c r="AB29" s="659"/>
      <c r="AC29" s="659"/>
      <c r="AD29" s="660">
        <v>5994</v>
      </c>
      <c r="AE29" s="660"/>
      <c r="AF29" s="660"/>
      <c r="AG29" s="660"/>
      <c r="AH29" s="660"/>
      <c r="AI29" s="660"/>
      <c r="AJ29" s="660"/>
      <c r="AK29" s="660"/>
      <c r="AL29" s="624">
        <v>0.1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894726</v>
      </c>
      <c r="CS29" s="634"/>
      <c r="CT29" s="634"/>
      <c r="CU29" s="634"/>
      <c r="CV29" s="634"/>
      <c r="CW29" s="634"/>
      <c r="CX29" s="634"/>
      <c r="CY29" s="635"/>
      <c r="CZ29" s="624">
        <v>8.9</v>
      </c>
      <c r="DA29" s="636"/>
      <c r="DB29" s="636"/>
      <c r="DC29" s="637"/>
      <c r="DD29" s="627">
        <v>881625</v>
      </c>
      <c r="DE29" s="634"/>
      <c r="DF29" s="634"/>
      <c r="DG29" s="634"/>
      <c r="DH29" s="634"/>
      <c r="DI29" s="634"/>
      <c r="DJ29" s="634"/>
      <c r="DK29" s="635"/>
      <c r="DL29" s="627">
        <v>881625</v>
      </c>
      <c r="DM29" s="634"/>
      <c r="DN29" s="634"/>
      <c r="DO29" s="634"/>
      <c r="DP29" s="634"/>
      <c r="DQ29" s="634"/>
      <c r="DR29" s="634"/>
      <c r="DS29" s="634"/>
      <c r="DT29" s="634"/>
      <c r="DU29" s="634"/>
      <c r="DV29" s="635"/>
      <c r="DW29" s="624">
        <v>13.7</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947638</v>
      </c>
      <c r="S30" s="622"/>
      <c r="T30" s="622"/>
      <c r="U30" s="622"/>
      <c r="V30" s="622"/>
      <c r="W30" s="622"/>
      <c r="X30" s="622"/>
      <c r="Y30" s="623"/>
      <c r="Z30" s="659">
        <v>9</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873870</v>
      </c>
      <c r="CS30" s="622"/>
      <c r="CT30" s="622"/>
      <c r="CU30" s="622"/>
      <c r="CV30" s="622"/>
      <c r="CW30" s="622"/>
      <c r="CX30" s="622"/>
      <c r="CY30" s="623"/>
      <c r="CZ30" s="624">
        <v>8.6999999999999993</v>
      </c>
      <c r="DA30" s="636"/>
      <c r="DB30" s="636"/>
      <c r="DC30" s="637"/>
      <c r="DD30" s="627">
        <v>860769</v>
      </c>
      <c r="DE30" s="622"/>
      <c r="DF30" s="622"/>
      <c r="DG30" s="622"/>
      <c r="DH30" s="622"/>
      <c r="DI30" s="622"/>
      <c r="DJ30" s="622"/>
      <c r="DK30" s="623"/>
      <c r="DL30" s="627">
        <v>860769</v>
      </c>
      <c r="DM30" s="622"/>
      <c r="DN30" s="622"/>
      <c r="DO30" s="622"/>
      <c r="DP30" s="622"/>
      <c r="DQ30" s="622"/>
      <c r="DR30" s="622"/>
      <c r="DS30" s="622"/>
      <c r="DT30" s="622"/>
      <c r="DU30" s="622"/>
      <c r="DV30" s="623"/>
      <c r="DW30" s="624">
        <v>13.4</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99.4</v>
      </c>
      <c r="BH31" s="684"/>
      <c r="BI31" s="684"/>
      <c r="BJ31" s="684"/>
      <c r="BK31" s="684"/>
      <c r="BL31" s="684"/>
      <c r="BM31" s="685">
        <v>98.6</v>
      </c>
      <c r="BN31" s="684"/>
      <c r="BO31" s="684"/>
      <c r="BP31" s="684"/>
      <c r="BQ31" s="686"/>
      <c r="BR31" s="683">
        <v>99.4</v>
      </c>
      <c r="BS31" s="684"/>
      <c r="BT31" s="684"/>
      <c r="BU31" s="684"/>
      <c r="BV31" s="684"/>
      <c r="BW31" s="684"/>
      <c r="BX31" s="685">
        <v>98.7</v>
      </c>
      <c r="BY31" s="684"/>
      <c r="BZ31" s="684"/>
      <c r="CA31" s="684"/>
      <c r="CB31" s="686"/>
      <c r="CD31" s="642"/>
      <c r="CE31" s="643"/>
      <c r="CF31" s="618" t="s">
        <v>301</v>
      </c>
      <c r="CG31" s="619"/>
      <c r="CH31" s="619"/>
      <c r="CI31" s="619"/>
      <c r="CJ31" s="619"/>
      <c r="CK31" s="619"/>
      <c r="CL31" s="619"/>
      <c r="CM31" s="619"/>
      <c r="CN31" s="619"/>
      <c r="CO31" s="619"/>
      <c r="CP31" s="619"/>
      <c r="CQ31" s="620"/>
      <c r="CR31" s="621">
        <v>20856</v>
      </c>
      <c r="CS31" s="634"/>
      <c r="CT31" s="634"/>
      <c r="CU31" s="634"/>
      <c r="CV31" s="634"/>
      <c r="CW31" s="634"/>
      <c r="CX31" s="634"/>
      <c r="CY31" s="635"/>
      <c r="CZ31" s="624">
        <v>0.2</v>
      </c>
      <c r="DA31" s="636"/>
      <c r="DB31" s="636"/>
      <c r="DC31" s="637"/>
      <c r="DD31" s="627">
        <v>20856</v>
      </c>
      <c r="DE31" s="634"/>
      <c r="DF31" s="634"/>
      <c r="DG31" s="634"/>
      <c r="DH31" s="634"/>
      <c r="DI31" s="634"/>
      <c r="DJ31" s="634"/>
      <c r="DK31" s="635"/>
      <c r="DL31" s="627">
        <v>20856</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901871</v>
      </c>
      <c r="S32" s="622"/>
      <c r="T32" s="622"/>
      <c r="U32" s="622"/>
      <c r="V32" s="622"/>
      <c r="W32" s="622"/>
      <c r="X32" s="622"/>
      <c r="Y32" s="623"/>
      <c r="Z32" s="659">
        <v>8.5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99.5</v>
      </c>
      <c r="BH32" s="634"/>
      <c r="BI32" s="634"/>
      <c r="BJ32" s="634"/>
      <c r="BK32" s="634"/>
      <c r="BL32" s="634"/>
      <c r="BM32" s="625">
        <v>99.2</v>
      </c>
      <c r="BN32" s="634"/>
      <c r="BO32" s="634"/>
      <c r="BP32" s="634"/>
      <c r="BQ32" s="657"/>
      <c r="BR32" s="687">
        <v>99.6</v>
      </c>
      <c r="BS32" s="634"/>
      <c r="BT32" s="634"/>
      <c r="BU32" s="634"/>
      <c r="BV32" s="634"/>
      <c r="BW32" s="634"/>
      <c r="BX32" s="625">
        <v>99.3</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53575</v>
      </c>
      <c r="S33" s="622"/>
      <c r="T33" s="622"/>
      <c r="U33" s="622"/>
      <c r="V33" s="622"/>
      <c r="W33" s="622"/>
      <c r="X33" s="622"/>
      <c r="Y33" s="623"/>
      <c r="Z33" s="659">
        <v>0.5</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99.2</v>
      </c>
      <c r="BH33" s="606"/>
      <c r="BI33" s="606"/>
      <c r="BJ33" s="606"/>
      <c r="BK33" s="606"/>
      <c r="BL33" s="606"/>
      <c r="BM33" s="652">
        <v>97.7</v>
      </c>
      <c r="BN33" s="606"/>
      <c r="BO33" s="606"/>
      <c r="BP33" s="606"/>
      <c r="BQ33" s="669"/>
      <c r="BR33" s="682">
        <v>99.3</v>
      </c>
      <c r="BS33" s="606"/>
      <c r="BT33" s="606"/>
      <c r="BU33" s="606"/>
      <c r="BV33" s="606"/>
      <c r="BW33" s="606"/>
      <c r="BX33" s="652">
        <v>98</v>
      </c>
      <c r="BY33" s="606"/>
      <c r="BZ33" s="606"/>
      <c r="CA33" s="606"/>
      <c r="CB33" s="669"/>
      <c r="CD33" s="618" t="s">
        <v>308</v>
      </c>
      <c r="CE33" s="619"/>
      <c r="CF33" s="619"/>
      <c r="CG33" s="619"/>
      <c r="CH33" s="619"/>
      <c r="CI33" s="619"/>
      <c r="CJ33" s="619"/>
      <c r="CK33" s="619"/>
      <c r="CL33" s="619"/>
      <c r="CM33" s="619"/>
      <c r="CN33" s="619"/>
      <c r="CO33" s="619"/>
      <c r="CP33" s="619"/>
      <c r="CQ33" s="620"/>
      <c r="CR33" s="621">
        <v>4984649</v>
      </c>
      <c r="CS33" s="634"/>
      <c r="CT33" s="634"/>
      <c r="CU33" s="634"/>
      <c r="CV33" s="634"/>
      <c r="CW33" s="634"/>
      <c r="CX33" s="634"/>
      <c r="CY33" s="635"/>
      <c r="CZ33" s="624">
        <v>49.8</v>
      </c>
      <c r="DA33" s="636"/>
      <c r="DB33" s="636"/>
      <c r="DC33" s="637"/>
      <c r="DD33" s="627">
        <v>3514038</v>
      </c>
      <c r="DE33" s="634"/>
      <c r="DF33" s="634"/>
      <c r="DG33" s="634"/>
      <c r="DH33" s="634"/>
      <c r="DI33" s="634"/>
      <c r="DJ33" s="634"/>
      <c r="DK33" s="635"/>
      <c r="DL33" s="627">
        <v>3145224</v>
      </c>
      <c r="DM33" s="634"/>
      <c r="DN33" s="634"/>
      <c r="DO33" s="634"/>
      <c r="DP33" s="634"/>
      <c r="DQ33" s="634"/>
      <c r="DR33" s="634"/>
      <c r="DS33" s="634"/>
      <c r="DT33" s="634"/>
      <c r="DU33" s="634"/>
      <c r="DV33" s="635"/>
      <c r="DW33" s="624">
        <v>48.9</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200771</v>
      </c>
      <c r="S34" s="622"/>
      <c r="T34" s="622"/>
      <c r="U34" s="622"/>
      <c r="V34" s="622"/>
      <c r="W34" s="622"/>
      <c r="X34" s="622"/>
      <c r="Y34" s="623"/>
      <c r="Z34" s="659">
        <v>1.9</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1644976</v>
      </c>
      <c r="CS34" s="622"/>
      <c r="CT34" s="622"/>
      <c r="CU34" s="622"/>
      <c r="CV34" s="622"/>
      <c r="CW34" s="622"/>
      <c r="CX34" s="622"/>
      <c r="CY34" s="623"/>
      <c r="CZ34" s="624">
        <v>16.399999999999999</v>
      </c>
      <c r="DA34" s="636"/>
      <c r="DB34" s="636"/>
      <c r="DC34" s="637"/>
      <c r="DD34" s="627">
        <v>1228448</v>
      </c>
      <c r="DE34" s="622"/>
      <c r="DF34" s="622"/>
      <c r="DG34" s="622"/>
      <c r="DH34" s="622"/>
      <c r="DI34" s="622"/>
      <c r="DJ34" s="622"/>
      <c r="DK34" s="623"/>
      <c r="DL34" s="627">
        <v>1036904</v>
      </c>
      <c r="DM34" s="622"/>
      <c r="DN34" s="622"/>
      <c r="DO34" s="622"/>
      <c r="DP34" s="622"/>
      <c r="DQ34" s="622"/>
      <c r="DR34" s="622"/>
      <c r="DS34" s="622"/>
      <c r="DT34" s="622"/>
      <c r="DU34" s="622"/>
      <c r="DV34" s="623"/>
      <c r="DW34" s="624">
        <v>16.100000000000001</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99567</v>
      </c>
      <c r="S35" s="622"/>
      <c r="T35" s="622"/>
      <c r="U35" s="622"/>
      <c r="V35" s="622"/>
      <c r="W35" s="622"/>
      <c r="X35" s="622"/>
      <c r="Y35" s="623"/>
      <c r="Z35" s="659">
        <v>0.9</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315903</v>
      </c>
      <c r="CS35" s="634"/>
      <c r="CT35" s="634"/>
      <c r="CU35" s="634"/>
      <c r="CV35" s="634"/>
      <c r="CW35" s="634"/>
      <c r="CX35" s="634"/>
      <c r="CY35" s="635"/>
      <c r="CZ35" s="624">
        <v>3.2</v>
      </c>
      <c r="DA35" s="636"/>
      <c r="DB35" s="636"/>
      <c r="DC35" s="637"/>
      <c r="DD35" s="627">
        <v>258500</v>
      </c>
      <c r="DE35" s="634"/>
      <c r="DF35" s="634"/>
      <c r="DG35" s="634"/>
      <c r="DH35" s="634"/>
      <c r="DI35" s="634"/>
      <c r="DJ35" s="634"/>
      <c r="DK35" s="635"/>
      <c r="DL35" s="627">
        <v>258500</v>
      </c>
      <c r="DM35" s="634"/>
      <c r="DN35" s="634"/>
      <c r="DO35" s="634"/>
      <c r="DP35" s="634"/>
      <c r="DQ35" s="634"/>
      <c r="DR35" s="634"/>
      <c r="DS35" s="634"/>
      <c r="DT35" s="634"/>
      <c r="DU35" s="634"/>
      <c r="DV35" s="635"/>
      <c r="DW35" s="624">
        <v>4</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351081</v>
      </c>
      <c r="S36" s="622"/>
      <c r="T36" s="622"/>
      <c r="U36" s="622"/>
      <c r="V36" s="622"/>
      <c r="W36" s="622"/>
      <c r="X36" s="622"/>
      <c r="Y36" s="623"/>
      <c r="Z36" s="659">
        <v>3.3</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1326154</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144380</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1765649</v>
      </c>
      <c r="CS36" s="622"/>
      <c r="CT36" s="622"/>
      <c r="CU36" s="622"/>
      <c r="CV36" s="622"/>
      <c r="CW36" s="622"/>
      <c r="CX36" s="622"/>
      <c r="CY36" s="623"/>
      <c r="CZ36" s="624">
        <v>17.600000000000001</v>
      </c>
      <c r="DA36" s="636"/>
      <c r="DB36" s="636"/>
      <c r="DC36" s="637"/>
      <c r="DD36" s="627">
        <v>980004</v>
      </c>
      <c r="DE36" s="622"/>
      <c r="DF36" s="622"/>
      <c r="DG36" s="622"/>
      <c r="DH36" s="622"/>
      <c r="DI36" s="622"/>
      <c r="DJ36" s="622"/>
      <c r="DK36" s="623"/>
      <c r="DL36" s="627">
        <v>802734</v>
      </c>
      <c r="DM36" s="622"/>
      <c r="DN36" s="622"/>
      <c r="DO36" s="622"/>
      <c r="DP36" s="622"/>
      <c r="DQ36" s="622"/>
      <c r="DR36" s="622"/>
      <c r="DS36" s="622"/>
      <c r="DT36" s="622"/>
      <c r="DU36" s="622"/>
      <c r="DV36" s="623"/>
      <c r="DW36" s="624">
        <v>12.5</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144260</v>
      </c>
      <c r="S37" s="622"/>
      <c r="T37" s="622"/>
      <c r="U37" s="622"/>
      <c r="V37" s="622"/>
      <c r="W37" s="622"/>
      <c r="X37" s="622"/>
      <c r="Y37" s="623"/>
      <c r="Z37" s="659">
        <v>1.4</v>
      </c>
      <c r="AA37" s="659"/>
      <c r="AB37" s="659"/>
      <c r="AC37" s="659"/>
      <c r="AD37" s="660">
        <v>53</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507857</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138193</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332322</v>
      </c>
      <c r="CS37" s="634"/>
      <c r="CT37" s="634"/>
      <c r="CU37" s="634"/>
      <c r="CV37" s="634"/>
      <c r="CW37" s="634"/>
      <c r="CX37" s="634"/>
      <c r="CY37" s="635"/>
      <c r="CZ37" s="624">
        <v>3.3</v>
      </c>
      <c r="DA37" s="636"/>
      <c r="DB37" s="636"/>
      <c r="DC37" s="637"/>
      <c r="DD37" s="627">
        <v>322134</v>
      </c>
      <c r="DE37" s="634"/>
      <c r="DF37" s="634"/>
      <c r="DG37" s="634"/>
      <c r="DH37" s="634"/>
      <c r="DI37" s="634"/>
      <c r="DJ37" s="634"/>
      <c r="DK37" s="635"/>
      <c r="DL37" s="627">
        <v>322134</v>
      </c>
      <c r="DM37" s="634"/>
      <c r="DN37" s="634"/>
      <c r="DO37" s="634"/>
      <c r="DP37" s="634"/>
      <c r="DQ37" s="634"/>
      <c r="DR37" s="634"/>
      <c r="DS37" s="634"/>
      <c r="DT37" s="634"/>
      <c r="DU37" s="634"/>
      <c r="DV37" s="635"/>
      <c r="DW37" s="624">
        <v>5</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636600</v>
      </c>
      <c r="S38" s="622"/>
      <c r="T38" s="622"/>
      <c r="U38" s="622"/>
      <c r="V38" s="622"/>
      <c r="W38" s="622"/>
      <c r="X38" s="622"/>
      <c r="Y38" s="623"/>
      <c r="Z38" s="659">
        <v>6</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88868</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1847</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1152429</v>
      </c>
      <c r="CS38" s="622"/>
      <c r="CT38" s="622"/>
      <c r="CU38" s="622"/>
      <c r="CV38" s="622"/>
      <c r="CW38" s="622"/>
      <c r="CX38" s="622"/>
      <c r="CY38" s="623"/>
      <c r="CZ38" s="624">
        <v>11.5</v>
      </c>
      <c r="DA38" s="636"/>
      <c r="DB38" s="636"/>
      <c r="DC38" s="637"/>
      <c r="DD38" s="627">
        <v>1047086</v>
      </c>
      <c r="DE38" s="622"/>
      <c r="DF38" s="622"/>
      <c r="DG38" s="622"/>
      <c r="DH38" s="622"/>
      <c r="DI38" s="622"/>
      <c r="DJ38" s="622"/>
      <c r="DK38" s="623"/>
      <c r="DL38" s="627">
        <v>1047086</v>
      </c>
      <c r="DM38" s="622"/>
      <c r="DN38" s="622"/>
      <c r="DO38" s="622"/>
      <c r="DP38" s="622"/>
      <c r="DQ38" s="622"/>
      <c r="DR38" s="622"/>
      <c r="DS38" s="622"/>
      <c r="DT38" s="622"/>
      <c r="DU38" s="622"/>
      <c r="DV38" s="623"/>
      <c r="DW38" s="624">
        <v>16.3</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1956</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2715</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80692</v>
      </c>
      <c r="CS39" s="634"/>
      <c r="CT39" s="634"/>
      <c r="CU39" s="634"/>
      <c r="CV39" s="634"/>
      <c r="CW39" s="634"/>
      <c r="CX39" s="634"/>
      <c r="CY39" s="635"/>
      <c r="CZ39" s="624">
        <v>0.8</v>
      </c>
      <c r="DA39" s="636"/>
      <c r="DB39" s="636"/>
      <c r="DC39" s="637"/>
      <c r="DD39" s="627" t="s">
        <v>122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35000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118</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25000</v>
      </c>
      <c r="CS40" s="622"/>
      <c r="CT40" s="622"/>
      <c r="CU40" s="622"/>
      <c r="CV40" s="622"/>
      <c r="CW40" s="622"/>
      <c r="CX40" s="622"/>
      <c r="CY40" s="623"/>
      <c r="CZ40" s="624">
        <v>0.2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10568770</v>
      </c>
      <c r="S41" s="646"/>
      <c r="T41" s="646"/>
      <c r="U41" s="646"/>
      <c r="V41" s="646"/>
      <c r="W41" s="646"/>
      <c r="X41" s="646"/>
      <c r="Y41" s="649"/>
      <c r="Z41" s="650">
        <v>100</v>
      </c>
      <c r="AA41" s="650"/>
      <c r="AB41" s="650"/>
      <c r="AC41" s="650"/>
      <c r="AD41" s="651">
        <v>6403429</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108624</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618849</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406</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985067</v>
      </c>
      <c r="CS42" s="634"/>
      <c r="CT42" s="634"/>
      <c r="CU42" s="634"/>
      <c r="CV42" s="634"/>
      <c r="CW42" s="634"/>
      <c r="CX42" s="634"/>
      <c r="CY42" s="635"/>
      <c r="CZ42" s="624">
        <v>9.8000000000000007</v>
      </c>
      <c r="DA42" s="636"/>
      <c r="DB42" s="636"/>
      <c r="DC42" s="637"/>
      <c r="DD42" s="627">
        <v>321205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56973</v>
      </c>
      <c r="CS43" s="634"/>
      <c r="CT43" s="634"/>
      <c r="CU43" s="634"/>
      <c r="CV43" s="634"/>
      <c r="CW43" s="634"/>
      <c r="CX43" s="634"/>
      <c r="CY43" s="635"/>
      <c r="CZ43" s="624">
        <v>0.6</v>
      </c>
      <c r="DA43" s="636"/>
      <c r="DB43" s="636"/>
      <c r="DC43" s="637"/>
      <c r="DD43" s="627">
        <v>56973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874068</v>
      </c>
      <c r="CS44" s="622"/>
      <c r="CT44" s="622"/>
      <c r="CU44" s="622"/>
      <c r="CV44" s="622"/>
      <c r="CW44" s="622"/>
      <c r="CX44" s="622"/>
      <c r="CY44" s="623"/>
      <c r="CZ44" s="624">
        <v>8.6999999999999993</v>
      </c>
      <c r="DA44" s="625"/>
      <c r="DB44" s="625"/>
      <c r="DC44" s="626"/>
      <c r="DD44" s="627">
        <v>228067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85764</v>
      </c>
      <c r="CS45" s="634"/>
      <c r="CT45" s="634"/>
      <c r="CU45" s="634"/>
      <c r="CV45" s="634"/>
      <c r="CW45" s="634"/>
      <c r="CX45" s="634"/>
      <c r="CY45" s="635"/>
      <c r="CZ45" s="624">
        <v>0.9</v>
      </c>
      <c r="DA45" s="636"/>
      <c r="DB45" s="636"/>
      <c r="DC45" s="637"/>
      <c r="DD45" s="627">
        <v>9313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750201</v>
      </c>
      <c r="CS46" s="622"/>
      <c r="CT46" s="622"/>
      <c r="CU46" s="622"/>
      <c r="CV46" s="622"/>
      <c r="CW46" s="622"/>
      <c r="CX46" s="622"/>
      <c r="CY46" s="623"/>
      <c r="CZ46" s="624">
        <v>7.5</v>
      </c>
      <c r="DA46" s="625"/>
      <c r="DB46" s="625"/>
      <c r="DC46" s="626"/>
      <c r="DD46" s="627">
        <v>195351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110999</v>
      </c>
      <c r="CS47" s="634"/>
      <c r="CT47" s="634"/>
      <c r="CU47" s="634"/>
      <c r="CV47" s="634"/>
      <c r="CW47" s="634"/>
      <c r="CX47" s="634"/>
      <c r="CY47" s="635"/>
      <c r="CZ47" s="624">
        <v>1.1000000000000001</v>
      </c>
      <c r="DA47" s="636"/>
      <c r="DB47" s="636"/>
      <c r="DC47" s="637"/>
      <c r="DD47" s="627">
        <v>93138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10017569</v>
      </c>
      <c r="CS49" s="606"/>
      <c r="CT49" s="606"/>
      <c r="CU49" s="606"/>
      <c r="CV49" s="606"/>
      <c r="CW49" s="606"/>
      <c r="CX49" s="606"/>
      <c r="CY49" s="607"/>
      <c r="CZ49" s="608">
        <v>100</v>
      </c>
      <c r="DA49" s="609"/>
      <c r="DB49" s="609"/>
      <c r="DC49" s="610"/>
      <c r="DD49" s="611">
        <v>6922146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HlWqEb32mKM/vAVEfo9POnIsjVGPgaPjhzgPAiDacJsesWDzZYl6ZfvkPvXIn3ghXuG83z9l8SOG7prRkQTxUw==" saltValue="xVUJZ0TKgPePR94vvGbF7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10404</v>
      </c>
      <c r="R7" s="1103"/>
      <c r="S7" s="1103"/>
      <c r="T7" s="1103"/>
      <c r="U7" s="1103"/>
      <c r="V7" s="1103">
        <v>9889</v>
      </c>
      <c r="W7" s="1103"/>
      <c r="X7" s="1103"/>
      <c r="Y7" s="1103"/>
      <c r="Z7" s="1103"/>
      <c r="AA7" s="1103">
        <v>515</v>
      </c>
      <c r="AB7" s="1103"/>
      <c r="AC7" s="1103"/>
      <c r="AD7" s="1103"/>
      <c r="AE7" s="1104"/>
      <c r="AF7" s="1105">
        <v>485</v>
      </c>
      <c r="AG7" s="1106"/>
      <c r="AH7" s="1106"/>
      <c r="AI7" s="1106"/>
      <c r="AJ7" s="1107"/>
      <c r="AK7" s="1108" t="s">
        <v>490</v>
      </c>
      <c r="AL7" s="1109"/>
      <c r="AM7" s="1109"/>
      <c r="AN7" s="1109"/>
      <c r="AO7" s="1109"/>
      <c r="AP7" s="1109">
        <v>7980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564</v>
      </c>
      <c r="BT7" s="1100"/>
      <c r="BU7" s="1100"/>
      <c r="BV7" s="1100"/>
      <c r="BW7" s="1100"/>
      <c r="BX7" s="1100"/>
      <c r="BY7" s="1100"/>
      <c r="BZ7" s="1100"/>
      <c r="CA7" s="1100"/>
      <c r="CB7" s="1100"/>
      <c r="CC7" s="1100"/>
      <c r="CD7" s="1100"/>
      <c r="CE7" s="1100"/>
      <c r="CF7" s="1100"/>
      <c r="CG7" s="1112"/>
      <c r="CH7" s="1096">
        <v>8</v>
      </c>
      <c r="CI7" s="1097"/>
      <c r="CJ7" s="1097"/>
      <c r="CK7" s="1097"/>
      <c r="CL7" s="1098"/>
      <c r="CM7" s="1096">
        <v>67</v>
      </c>
      <c r="CN7" s="1097"/>
      <c r="CO7" s="1097"/>
      <c r="CP7" s="1097"/>
      <c r="CQ7" s="1098"/>
      <c r="CR7" s="1096">
        <v>4</v>
      </c>
      <c r="CS7" s="1097"/>
      <c r="CT7" s="1097"/>
      <c r="CU7" s="1097"/>
      <c r="CV7" s="1098"/>
      <c r="CW7" s="1096">
        <v>0</v>
      </c>
      <c r="CX7" s="1097"/>
      <c r="CY7" s="1097"/>
      <c r="CZ7" s="1097"/>
      <c r="DA7" s="1098"/>
      <c r="DB7" s="1096">
        <v>0</v>
      </c>
      <c r="DC7" s="1097"/>
      <c r="DD7" s="1097"/>
      <c r="DE7" s="1097"/>
      <c r="DF7" s="1098"/>
      <c r="DG7" s="1096">
        <v>0</v>
      </c>
      <c r="DH7" s="1097"/>
      <c r="DI7" s="1097"/>
      <c r="DJ7" s="1097"/>
      <c r="DK7" s="1098"/>
      <c r="DL7" s="1096">
        <v>0</v>
      </c>
      <c r="DM7" s="1097"/>
      <c r="DN7" s="1097"/>
      <c r="DO7" s="1097"/>
      <c r="DP7" s="1098"/>
      <c r="DQ7" s="1096">
        <v>0</v>
      </c>
      <c r="DR7" s="1097"/>
      <c r="DS7" s="1097"/>
      <c r="DT7" s="1097"/>
      <c r="DU7" s="1098"/>
      <c r="DV7" s="1099"/>
      <c r="DW7" s="1100"/>
      <c r="DX7" s="1100"/>
      <c r="DY7" s="1100"/>
      <c r="DZ7" s="1101"/>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165</v>
      </c>
      <c r="R8" s="1039"/>
      <c r="S8" s="1039"/>
      <c r="T8" s="1039"/>
      <c r="U8" s="1039"/>
      <c r="V8" s="1039">
        <v>129</v>
      </c>
      <c r="W8" s="1039"/>
      <c r="X8" s="1039"/>
      <c r="Y8" s="1039"/>
      <c r="Z8" s="1039"/>
      <c r="AA8" s="1039">
        <v>36</v>
      </c>
      <c r="AB8" s="1039"/>
      <c r="AC8" s="1039"/>
      <c r="AD8" s="1039"/>
      <c r="AE8" s="1040"/>
      <c r="AF8" s="1035">
        <v>36</v>
      </c>
      <c r="AG8" s="1036"/>
      <c r="AH8" s="1036"/>
      <c r="AI8" s="1036"/>
      <c r="AJ8" s="1037"/>
      <c r="AK8" s="1080" t="s">
        <v>490</v>
      </c>
      <c r="AL8" s="1081"/>
      <c r="AM8" s="1081"/>
      <c r="AN8" s="1081"/>
      <c r="AO8" s="1081"/>
      <c r="AP8" s="1081" t="s">
        <v>490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10569</v>
      </c>
      <c r="R23" s="1061"/>
      <c r="S23" s="1061"/>
      <c r="T23" s="1061"/>
      <c r="U23" s="1061"/>
      <c r="V23" s="1061">
        <v>10018</v>
      </c>
      <c r="W23" s="1061"/>
      <c r="X23" s="1061"/>
      <c r="Y23" s="1061"/>
      <c r="Z23" s="1061"/>
      <c r="AA23" s="1061">
        <v>551</v>
      </c>
      <c r="AB23" s="1061"/>
      <c r="AC23" s="1061"/>
      <c r="AD23" s="1061"/>
      <c r="AE23" s="1068"/>
      <c r="AF23" s="1069">
        <v>520</v>
      </c>
      <c r="AG23" s="1061"/>
      <c r="AH23" s="1061"/>
      <c r="AI23" s="1061"/>
      <c r="AJ23" s="1070"/>
      <c r="AK23" s="1071"/>
      <c r="AL23" s="1072"/>
      <c r="AM23" s="1072"/>
      <c r="AN23" s="1072"/>
      <c r="AO23" s="1072"/>
      <c r="AP23" s="1061">
        <v>7980</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1724</v>
      </c>
      <c r="R28" s="1051"/>
      <c r="S28" s="1051"/>
      <c r="T28" s="1051"/>
      <c r="U28" s="1051"/>
      <c r="V28" s="1051">
        <v>1580</v>
      </c>
      <c r="W28" s="1051"/>
      <c r="X28" s="1051"/>
      <c r="Y28" s="1051"/>
      <c r="Z28" s="1051"/>
      <c r="AA28" s="1051">
        <v>144</v>
      </c>
      <c r="AB28" s="1051"/>
      <c r="AC28" s="1051"/>
      <c r="AD28" s="1051"/>
      <c r="AE28" s="1052"/>
      <c r="AF28" s="1053">
        <v>144</v>
      </c>
      <c r="AG28" s="1051"/>
      <c r="AH28" s="1051"/>
      <c r="AI28" s="1051"/>
      <c r="AJ28" s="1054"/>
      <c r="AK28" s="1042">
        <v>92</v>
      </c>
      <c r="AL28" s="1043"/>
      <c r="AM28" s="1043"/>
      <c r="AN28" s="1043"/>
      <c r="AO28" s="1043"/>
      <c r="AP28" s="1043" t="s">
        <v>490</v>
      </c>
      <c r="AQ28" s="1043"/>
      <c r="AR28" s="1043"/>
      <c r="AS28" s="1043"/>
      <c r="AT28" s="1043"/>
      <c r="AU28" s="1043" t="s">
        <v>490</v>
      </c>
      <c r="AV28" s="1043"/>
      <c r="AW28" s="1043"/>
      <c r="AX28" s="1043"/>
      <c r="AY28" s="1043"/>
      <c r="AZ28" s="1044" t="s">
        <v>490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2275</v>
      </c>
      <c r="R29" s="1039"/>
      <c r="S29" s="1039"/>
      <c r="T29" s="1039"/>
      <c r="U29" s="1039"/>
      <c r="V29" s="1039">
        <v>2154</v>
      </c>
      <c r="W29" s="1039"/>
      <c r="X29" s="1039"/>
      <c r="Y29" s="1039"/>
      <c r="Z29" s="1039"/>
      <c r="AA29" s="1039">
        <v>121</v>
      </c>
      <c r="AB29" s="1039"/>
      <c r="AC29" s="1039"/>
      <c r="AD29" s="1039"/>
      <c r="AE29" s="1040"/>
      <c r="AF29" s="1035">
        <v>121</v>
      </c>
      <c r="AG29" s="1036"/>
      <c r="AH29" s="1036"/>
      <c r="AI29" s="1036"/>
      <c r="AJ29" s="1037"/>
      <c r="AK29" s="980">
        <v>306</v>
      </c>
      <c r="AL29" s="971"/>
      <c r="AM29" s="971"/>
      <c r="AN29" s="971"/>
      <c r="AO29" s="971"/>
      <c r="AP29" s="971" t="s">
        <v>490</v>
      </c>
      <c r="AQ29" s="971"/>
      <c r="AR29" s="971"/>
      <c r="AS29" s="971"/>
      <c r="AT29" s="971"/>
      <c r="AU29" s="971" t="s">
        <v>490</v>
      </c>
      <c r="AV29" s="971"/>
      <c r="AW29" s="971"/>
      <c r="AX29" s="971"/>
      <c r="AY29" s="971"/>
      <c r="AZ29" s="1041" t="s">
        <v>490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288</v>
      </c>
      <c r="R30" s="1039"/>
      <c r="S30" s="1039"/>
      <c r="T30" s="1039"/>
      <c r="U30" s="1039"/>
      <c r="V30" s="1039">
        <v>287</v>
      </c>
      <c r="W30" s="1039"/>
      <c r="X30" s="1039"/>
      <c r="Y30" s="1039"/>
      <c r="Z30" s="1039"/>
      <c r="AA30" s="1039">
        <v>1</v>
      </c>
      <c r="AB30" s="1039"/>
      <c r="AC30" s="1039"/>
      <c r="AD30" s="1039"/>
      <c r="AE30" s="1040"/>
      <c r="AF30" s="1035">
        <v>1</v>
      </c>
      <c r="AG30" s="1036"/>
      <c r="AH30" s="1036"/>
      <c r="AI30" s="1036"/>
      <c r="AJ30" s="1037"/>
      <c r="AK30" s="980">
        <v>60</v>
      </c>
      <c r="AL30" s="971"/>
      <c r="AM30" s="971"/>
      <c r="AN30" s="971"/>
      <c r="AO30" s="971"/>
      <c r="AP30" s="971" t="s">
        <v>490</v>
      </c>
      <c r="AQ30" s="971"/>
      <c r="AR30" s="971"/>
      <c r="AS30" s="971"/>
      <c r="AT30" s="971"/>
      <c r="AU30" s="971" t="s">
        <v>490</v>
      </c>
      <c r="AV30" s="971"/>
      <c r="AW30" s="971"/>
      <c r="AX30" s="971"/>
      <c r="AY30" s="971"/>
      <c r="AZ30" s="1041" t="s">
        <v>490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340</v>
      </c>
      <c r="R31" s="1039"/>
      <c r="S31" s="1039"/>
      <c r="T31" s="1039"/>
      <c r="U31" s="1039"/>
      <c r="V31" s="1039">
        <v>287</v>
      </c>
      <c r="W31" s="1039"/>
      <c r="X31" s="1039"/>
      <c r="Y31" s="1039"/>
      <c r="Z31" s="1039"/>
      <c r="AA31" s="1039">
        <v>53</v>
      </c>
      <c r="AB31" s="1039"/>
      <c r="AC31" s="1039"/>
      <c r="AD31" s="1039"/>
      <c r="AE31" s="1040"/>
      <c r="AF31" s="1035">
        <v>585</v>
      </c>
      <c r="AG31" s="1036"/>
      <c r="AH31" s="1036"/>
      <c r="AI31" s="1036"/>
      <c r="AJ31" s="1037"/>
      <c r="AK31" s="980">
        <v>54</v>
      </c>
      <c r="AL31" s="971"/>
      <c r="AM31" s="971"/>
      <c r="AN31" s="971"/>
      <c r="AO31" s="971"/>
      <c r="AP31" s="971">
        <v>682</v>
      </c>
      <c r="AQ31" s="971"/>
      <c r="AR31" s="971"/>
      <c r="AS31" s="971"/>
      <c r="AT31" s="971"/>
      <c r="AU31" s="971">
        <v>31</v>
      </c>
      <c r="AV31" s="971"/>
      <c r="AW31" s="971"/>
      <c r="AX31" s="971"/>
      <c r="AY31" s="971"/>
      <c r="AZ31" s="1041" t="s">
        <v>490</v>
      </c>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395</v>
      </c>
      <c r="C32" s="1031"/>
      <c r="D32" s="1031"/>
      <c r="E32" s="1031"/>
      <c r="F32" s="1031"/>
      <c r="G32" s="1031"/>
      <c r="H32" s="1031"/>
      <c r="I32" s="1031"/>
      <c r="J32" s="1031"/>
      <c r="K32" s="1031"/>
      <c r="L32" s="1031"/>
      <c r="M32" s="1031"/>
      <c r="N32" s="1031"/>
      <c r="O32" s="1031"/>
      <c r="P32" s="1032"/>
      <c r="Q32" s="1038">
        <v>722</v>
      </c>
      <c r="R32" s="1039"/>
      <c r="S32" s="1039"/>
      <c r="T32" s="1039"/>
      <c r="U32" s="1039"/>
      <c r="V32" s="1039">
        <v>455</v>
      </c>
      <c r="W32" s="1039"/>
      <c r="X32" s="1039"/>
      <c r="Y32" s="1039"/>
      <c r="Z32" s="1039"/>
      <c r="AA32" s="1039">
        <v>267</v>
      </c>
      <c r="AB32" s="1039"/>
      <c r="AC32" s="1039"/>
      <c r="AD32" s="1039"/>
      <c r="AE32" s="1040"/>
      <c r="AF32" s="1035">
        <v>269</v>
      </c>
      <c r="AG32" s="1036"/>
      <c r="AH32" s="1036"/>
      <c r="AI32" s="1036"/>
      <c r="AJ32" s="1037"/>
      <c r="AK32" s="980">
        <v>295</v>
      </c>
      <c r="AL32" s="971"/>
      <c r="AM32" s="971"/>
      <c r="AN32" s="971"/>
      <c r="AO32" s="971"/>
      <c r="AP32" s="971">
        <v>792</v>
      </c>
      <c r="AQ32" s="971"/>
      <c r="AR32" s="971"/>
      <c r="AS32" s="971"/>
      <c r="AT32" s="971"/>
      <c r="AU32" s="971">
        <v>214</v>
      </c>
      <c r="AV32" s="971"/>
      <c r="AW32" s="971"/>
      <c r="AX32" s="971"/>
      <c r="AY32" s="971"/>
      <c r="AZ32" s="1041" t="s">
        <v>490</v>
      </c>
      <c r="BA32" s="1041"/>
      <c r="BB32" s="1041"/>
      <c r="BC32" s="1041"/>
      <c r="BD32" s="1041"/>
      <c r="BE32" s="972" t="s">
        <v>396</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397</v>
      </c>
      <c r="C33" s="1031"/>
      <c r="D33" s="1031"/>
      <c r="E33" s="1031"/>
      <c r="F33" s="1031"/>
      <c r="G33" s="1031"/>
      <c r="H33" s="1031"/>
      <c r="I33" s="1031"/>
      <c r="J33" s="1031"/>
      <c r="K33" s="1031"/>
      <c r="L33" s="1031"/>
      <c r="M33" s="1031"/>
      <c r="N33" s="1031"/>
      <c r="O33" s="1031"/>
      <c r="P33" s="1032"/>
      <c r="Q33" s="1038">
        <v>171</v>
      </c>
      <c r="R33" s="1039"/>
      <c r="S33" s="1039"/>
      <c r="T33" s="1039"/>
      <c r="U33" s="1039"/>
      <c r="V33" s="1039">
        <v>159</v>
      </c>
      <c r="W33" s="1039"/>
      <c r="X33" s="1039"/>
      <c r="Y33" s="1039"/>
      <c r="Z33" s="1039"/>
      <c r="AA33" s="1039">
        <v>12</v>
      </c>
      <c r="AB33" s="1039"/>
      <c r="AC33" s="1039"/>
      <c r="AD33" s="1039"/>
      <c r="AE33" s="1040"/>
      <c r="AF33" s="1035">
        <v>17</v>
      </c>
      <c r="AG33" s="1036"/>
      <c r="AH33" s="1036"/>
      <c r="AI33" s="1036"/>
      <c r="AJ33" s="1037"/>
      <c r="AK33" s="980">
        <v>128</v>
      </c>
      <c r="AL33" s="971"/>
      <c r="AM33" s="971"/>
      <c r="AN33" s="971"/>
      <c r="AO33" s="971"/>
      <c r="AP33" s="971">
        <v>287</v>
      </c>
      <c r="AQ33" s="971"/>
      <c r="AR33" s="971"/>
      <c r="AS33" s="971"/>
      <c r="AT33" s="971"/>
      <c r="AU33" s="971">
        <v>98</v>
      </c>
      <c r="AV33" s="971"/>
      <c r="AW33" s="971"/>
      <c r="AX33" s="971"/>
      <c r="AY33" s="971"/>
      <c r="AZ33" s="1041" t="s">
        <v>490</v>
      </c>
      <c r="BA33" s="1041"/>
      <c r="BB33" s="1041"/>
      <c r="BC33" s="1041"/>
      <c r="BD33" s="1041"/>
      <c r="BE33" s="972" t="s">
        <v>396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398</v>
      </c>
      <c r="C34" s="1031"/>
      <c r="D34" s="1031"/>
      <c r="E34" s="1031"/>
      <c r="F34" s="1031"/>
      <c r="G34" s="1031"/>
      <c r="H34" s="1031"/>
      <c r="I34" s="1031"/>
      <c r="J34" s="1031"/>
      <c r="K34" s="1031"/>
      <c r="L34" s="1031"/>
      <c r="M34" s="1031"/>
      <c r="N34" s="1031"/>
      <c r="O34" s="1031"/>
      <c r="P34" s="1032"/>
      <c r="Q34" s="1038">
        <v>3</v>
      </c>
      <c r="R34" s="1039"/>
      <c r="S34" s="1039"/>
      <c r="T34" s="1039"/>
      <c r="U34" s="1039"/>
      <c r="V34" s="1039">
        <v>1</v>
      </c>
      <c r="W34" s="1039"/>
      <c r="X34" s="1039"/>
      <c r="Y34" s="1039"/>
      <c r="Z34" s="1039"/>
      <c r="AA34" s="1039">
        <v>2</v>
      </c>
      <c r="AB34" s="1039"/>
      <c r="AC34" s="1039"/>
      <c r="AD34" s="1039"/>
      <c r="AE34" s="1040"/>
      <c r="AF34" s="1035" t="s">
        <v>122</v>
      </c>
      <c r="AG34" s="1036"/>
      <c r="AH34" s="1036"/>
      <c r="AI34" s="1036"/>
      <c r="AJ34" s="1037"/>
      <c r="AK34" s="980">
        <v>2</v>
      </c>
      <c r="AL34" s="971"/>
      <c r="AM34" s="971"/>
      <c r="AN34" s="971"/>
      <c r="AO34" s="971"/>
      <c r="AP34" s="971" t="s">
        <v>490</v>
      </c>
      <c r="AQ34" s="971"/>
      <c r="AR34" s="971"/>
      <c r="AS34" s="971"/>
      <c r="AT34" s="971"/>
      <c r="AU34" s="971" t="s">
        <v>490</v>
      </c>
      <c r="AV34" s="971"/>
      <c r="AW34" s="971"/>
      <c r="AX34" s="971"/>
      <c r="AY34" s="971"/>
      <c r="AZ34" s="1041" t="s">
        <v>490</v>
      </c>
      <c r="BA34" s="1041"/>
      <c r="BB34" s="1041"/>
      <c r="BC34" s="1041"/>
      <c r="BD34" s="1041"/>
      <c r="BE34" s="972" t="s">
        <v>396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400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1136</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402</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403</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555</v>
      </c>
      <c r="C68" s="986"/>
      <c r="D68" s="986"/>
      <c r="E68" s="986"/>
      <c r="F68" s="986"/>
      <c r="G68" s="986"/>
      <c r="H68" s="986"/>
      <c r="I68" s="986"/>
      <c r="J68" s="986"/>
      <c r="K68" s="986"/>
      <c r="L68" s="986"/>
      <c r="M68" s="986"/>
      <c r="N68" s="986"/>
      <c r="O68" s="986"/>
      <c r="P68" s="987"/>
      <c r="Q68" s="988">
        <v>2547</v>
      </c>
      <c r="R68" s="982"/>
      <c r="S68" s="982"/>
      <c r="T68" s="982"/>
      <c r="U68" s="982"/>
      <c r="V68" s="982">
        <v>2460</v>
      </c>
      <c r="W68" s="982"/>
      <c r="X68" s="982"/>
      <c r="Y68" s="982"/>
      <c r="Z68" s="982"/>
      <c r="AA68" s="982">
        <v>87</v>
      </c>
      <c r="AB68" s="982"/>
      <c r="AC68" s="982"/>
      <c r="AD68" s="982"/>
      <c r="AE68" s="982"/>
      <c r="AF68" s="982">
        <v>87</v>
      </c>
      <c r="AG68" s="982"/>
      <c r="AH68" s="982"/>
      <c r="AI68" s="982"/>
      <c r="AJ68" s="982"/>
      <c r="AK68" s="982" t="s">
        <v>563</v>
      </c>
      <c r="AL68" s="982"/>
      <c r="AM68" s="982"/>
      <c r="AN68" s="982"/>
      <c r="AO68" s="982"/>
      <c r="AP68" s="982">
        <v>1083</v>
      </c>
      <c r="AQ68" s="982"/>
      <c r="AR68" s="982"/>
      <c r="AS68" s="982"/>
      <c r="AT68" s="982"/>
      <c r="AU68" s="982">
        <v>114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556</v>
      </c>
      <c r="C69" s="975"/>
      <c r="D69" s="975"/>
      <c r="E69" s="975"/>
      <c r="F69" s="975"/>
      <c r="G69" s="975"/>
      <c r="H69" s="975"/>
      <c r="I69" s="975"/>
      <c r="J69" s="975"/>
      <c r="K69" s="975"/>
      <c r="L69" s="975"/>
      <c r="M69" s="975"/>
      <c r="N69" s="975"/>
      <c r="O69" s="975"/>
      <c r="P69" s="976"/>
      <c r="Q69" s="977">
        <v>467</v>
      </c>
      <c r="R69" s="971"/>
      <c r="S69" s="971"/>
      <c r="T69" s="971"/>
      <c r="U69" s="971"/>
      <c r="V69" s="971">
        <v>432</v>
      </c>
      <c r="W69" s="971"/>
      <c r="X69" s="971"/>
      <c r="Y69" s="971"/>
      <c r="Z69" s="971"/>
      <c r="AA69" s="971">
        <v>35</v>
      </c>
      <c r="AB69" s="971"/>
      <c r="AC69" s="971"/>
      <c r="AD69" s="971"/>
      <c r="AE69" s="971"/>
      <c r="AF69" s="971">
        <v>474</v>
      </c>
      <c r="AG69" s="971"/>
      <c r="AH69" s="971"/>
      <c r="AI69" s="971"/>
      <c r="AJ69" s="971"/>
      <c r="AK69" s="971" t="s">
        <v>563</v>
      </c>
      <c r="AL69" s="971"/>
      <c r="AM69" s="971"/>
      <c r="AN69" s="971"/>
      <c r="AO69" s="971"/>
      <c r="AP69" s="971">
        <v>1745</v>
      </c>
      <c r="AQ69" s="971"/>
      <c r="AR69" s="971"/>
      <c r="AS69" s="971"/>
      <c r="AT69" s="971"/>
      <c r="AU69" s="971">
        <v>1048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557</v>
      </c>
      <c r="C70" s="975"/>
      <c r="D70" s="975"/>
      <c r="E70" s="975"/>
      <c r="F70" s="975"/>
      <c r="G70" s="975"/>
      <c r="H70" s="975"/>
      <c r="I70" s="975"/>
      <c r="J70" s="975"/>
      <c r="K70" s="975"/>
      <c r="L70" s="975"/>
      <c r="M70" s="975"/>
      <c r="N70" s="975"/>
      <c r="O70" s="975"/>
      <c r="P70" s="976"/>
      <c r="Q70" s="977">
        <v>510</v>
      </c>
      <c r="R70" s="971"/>
      <c r="S70" s="971"/>
      <c r="T70" s="971"/>
      <c r="U70" s="971"/>
      <c r="V70" s="971">
        <v>455</v>
      </c>
      <c r="W70" s="971"/>
      <c r="X70" s="971"/>
      <c r="Y70" s="971"/>
      <c r="Z70" s="971"/>
      <c r="AA70" s="971">
        <v>55</v>
      </c>
      <c r="AB70" s="971"/>
      <c r="AC70" s="971"/>
      <c r="AD70" s="971"/>
      <c r="AE70" s="971"/>
      <c r="AF70" s="971">
        <v>55</v>
      </c>
      <c r="AG70" s="971"/>
      <c r="AH70" s="971"/>
      <c r="AI70" s="971"/>
      <c r="AJ70" s="971"/>
      <c r="AK70" s="971" t="s">
        <v>563</v>
      </c>
      <c r="AL70" s="971"/>
      <c r="AM70" s="971"/>
      <c r="AN70" s="971"/>
      <c r="AO70" s="971"/>
      <c r="AP70" s="971" t="s">
        <v>563</v>
      </c>
      <c r="AQ70" s="971"/>
      <c r="AR70" s="971"/>
      <c r="AS70" s="971"/>
      <c r="AT70" s="971"/>
      <c r="AU70" s="971" t="s">
        <v>563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558</v>
      </c>
      <c r="C71" s="975"/>
      <c r="D71" s="975"/>
      <c r="E71" s="975"/>
      <c r="F71" s="975"/>
      <c r="G71" s="975"/>
      <c r="H71" s="975"/>
      <c r="I71" s="975"/>
      <c r="J71" s="975"/>
      <c r="K71" s="975"/>
      <c r="L71" s="975"/>
      <c r="M71" s="975"/>
      <c r="N71" s="975"/>
      <c r="O71" s="975"/>
      <c r="P71" s="976"/>
      <c r="Q71" s="977">
        <v>113047</v>
      </c>
      <c r="R71" s="971"/>
      <c r="S71" s="971"/>
      <c r="T71" s="971"/>
      <c r="U71" s="971"/>
      <c r="V71" s="971">
        <v>111097</v>
      </c>
      <c r="W71" s="971"/>
      <c r="X71" s="971"/>
      <c r="Y71" s="971"/>
      <c r="Z71" s="971"/>
      <c r="AA71" s="971">
        <v>1950</v>
      </c>
      <c r="AB71" s="971"/>
      <c r="AC71" s="971"/>
      <c r="AD71" s="971"/>
      <c r="AE71" s="971"/>
      <c r="AF71" s="971">
        <v>1949</v>
      </c>
      <c r="AG71" s="971"/>
      <c r="AH71" s="971"/>
      <c r="AI71" s="971"/>
      <c r="AJ71" s="971"/>
      <c r="AK71" s="971">
        <v>11</v>
      </c>
      <c r="AL71" s="971"/>
      <c r="AM71" s="971"/>
      <c r="AN71" s="971"/>
      <c r="AO71" s="971"/>
      <c r="AP71" s="971" t="s">
        <v>563</v>
      </c>
      <c r="AQ71" s="971"/>
      <c r="AR71" s="971"/>
      <c r="AS71" s="971"/>
      <c r="AT71" s="971"/>
      <c r="AU71" s="971" t="s">
        <v>563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559</v>
      </c>
      <c r="C72" s="975"/>
      <c r="D72" s="975"/>
      <c r="E72" s="975"/>
      <c r="F72" s="975"/>
      <c r="G72" s="975"/>
      <c r="H72" s="975"/>
      <c r="I72" s="975"/>
      <c r="J72" s="975"/>
      <c r="K72" s="975"/>
      <c r="L72" s="975"/>
      <c r="M72" s="975"/>
      <c r="N72" s="975"/>
      <c r="O72" s="975"/>
      <c r="P72" s="976"/>
      <c r="Q72" s="977">
        <v>39</v>
      </c>
      <c r="R72" s="971"/>
      <c r="S72" s="971"/>
      <c r="T72" s="971"/>
      <c r="U72" s="971"/>
      <c r="V72" s="971">
        <v>37</v>
      </c>
      <c r="W72" s="971"/>
      <c r="X72" s="971"/>
      <c r="Y72" s="971"/>
      <c r="Z72" s="971"/>
      <c r="AA72" s="971">
        <v>2</v>
      </c>
      <c r="AB72" s="971"/>
      <c r="AC72" s="971"/>
      <c r="AD72" s="971"/>
      <c r="AE72" s="971"/>
      <c r="AF72" s="971">
        <v>2</v>
      </c>
      <c r="AG72" s="971"/>
      <c r="AH72" s="971"/>
      <c r="AI72" s="971"/>
      <c r="AJ72" s="971"/>
      <c r="AK72" s="971" t="s">
        <v>563</v>
      </c>
      <c r="AL72" s="971"/>
      <c r="AM72" s="971"/>
      <c r="AN72" s="971"/>
      <c r="AO72" s="971"/>
      <c r="AP72" s="971" t="s">
        <v>563</v>
      </c>
      <c r="AQ72" s="971"/>
      <c r="AR72" s="971"/>
      <c r="AS72" s="971"/>
      <c r="AT72" s="971"/>
      <c r="AU72" s="971" t="s">
        <v>563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560</v>
      </c>
      <c r="C73" s="975"/>
      <c r="D73" s="975"/>
      <c r="E73" s="975"/>
      <c r="F73" s="975"/>
      <c r="G73" s="975"/>
      <c r="H73" s="975"/>
      <c r="I73" s="975"/>
      <c r="J73" s="975"/>
      <c r="K73" s="975"/>
      <c r="L73" s="975"/>
      <c r="M73" s="975"/>
      <c r="N73" s="975"/>
      <c r="O73" s="975"/>
      <c r="P73" s="976"/>
      <c r="Q73" s="977">
        <v>4853</v>
      </c>
      <c r="R73" s="971"/>
      <c r="S73" s="971"/>
      <c r="T73" s="971"/>
      <c r="U73" s="971"/>
      <c r="V73" s="971">
        <v>3922</v>
      </c>
      <c r="W73" s="971"/>
      <c r="X73" s="971"/>
      <c r="Y73" s="971"/>
      <c r="Z73" s="971"/>
      <c r="AA73" s="971">
        <v>931</v>
      </c>
      <c r="AB73" s="971"/>
      <c r="AC73" s="971"/>
      <c r="AD73" s="971"/>
      <c r="AE73" s="971"/>
      <c r="AF73" s="971">
        <v>931</v>
      </c>
      <c r="AG73" s="971"/>
      <c r="AH73" s="971"/>
      <c r="AI73" s="971"/>
      <c r="AJ73" s="971"/>
      <c r="AK73" s="971" t="s">
        <v>563</v>
      </c>
      <c r="AL73" s="971"/>
      <c r="AM73" s="971"/>
      <c r="AN73" s="971"/>
      <c r="AO73" s="971"/>
      <c r="AP73" s="971" t="s">
        <v>563</v>
      </c>
      <c r="AQ73" s="971"/>
      <c r="AR73" s="971"/>
      <c r="AS73" s="971"/>
      <c r="AT73" s="971"/>
      <c r="AU73" s="971" t="s">
        <v>563</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561</v>
      </c>
      <c r="C74" s="975"/>
      <c r="D74" s="975"/>
      <c r="E74" s="975"/>
      <c r="F74" s="975"/>
      <c r="G74" s="975"/>
      <c r="H74" s="975"/>
      <c r="I74" s="975"/>
      <c r="J74" s="975"/>
      <c r="K74" s="975"/>
      <c r="L74" s="975"/>
      <c r="M74" s="975"/>
      <c r="N74" s="975"/>
      <c r="O74" s="975"/>
      <c r="P74" s="976"/>
      <c r="Q74" s="977">
        <v>78</v>
      </c>
      <c r="R74" s="971"/>
      <c r="S74" s="971"/>
      <c r="T74" s="971"/>
      <c r="U74" s="971"/>
      <c r="V74" s="971">
        <v>74</v>
      </c>
      <c r="W74" s="971"/>
      <c r="X74" s="971"/>
      <c r="Y74" s="971"/>
      <c r="Z74" s="971"/>
      <c r="AA74" s="971">
        <v>4</v>
      </c>
      <c r="AB74" s="971"/>
      <c r="AC74" s="971"/>
      <c r="AD74" s="971"/>
      <c r="AE74" s="971"/>
      <c r="AF74" s="971">
        <v>4</v>
      </c>
      <c r="AG74" s="971"/>
      <c r="AH74" s="971"/>
      <c r="AI74" s="971"/>
      <c r="AJ74" s="971"/>
      <c r="AK74" s="971">
        <v>42</v>
      </c>
      <c r="AL74" s="971"/>
      <c r="AM74" s="971"/>
      <c r="AN74" s="971"/>
      <c r="AO74" s="971"/>
      <c r="AP74" s="971" t="s">
        <v>563</v>
      </c>
      <c r="AQ74" s="971"/>
      <c r="AR74" s="971"/>
      <c r="AS74" s="971"/>
      <c r="AT74" s="971"/>
      <c r="AU74" s="971" t="s">
        <v>563</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562</v>
      </c>
      <c r="C75" s="975"/>
      <c r="D75" s="975"/>
      <c r="E75" s="975"/>
      <c r="F75" s="975"/>
      <c r="G75" s="975"/>
      <c r="H75" s="975"/>
      <c r="I75" s="975"/>
      <c r="J75" s="975"/>
      <c r="K75" s="975"/>
      <c r="L75" s="975"/>
      <c r="M75" s="975"/>
      <c r="N75" s="975"/>
      <c r="O75" s="975"/>
      <c r="P75" s="976"/>
      <c r="Q75" s="978">
        <v>116</v>
      </c>
      <c r="R75" s="979"/>
      <c r="S75" s="979"/>
      <c r="T75" s="979"/>
      <c r="U75" s="980"/>
      <c r="V75" s="981">
        <v>111</v>
      </c>
      <c r="W75" s="979"/>
      <c r="X75" s="979"/>
      <c r="Y75" s="979"/>
      <c r="Z75" s="980"/>
      <c r="AA75" s="981">
        <v>5</v>
      </c>
      <c r="AB75" s="979"/>
      <c r="AC75" s="979"/>
      <c r="AD75" s="979"/>
      <c r="AE75" s="980"/>
      <c r="AF75" s="981">
        <v>5</v>
      </c>
      <c r="AG75" s="979"/>
      <c r="AH75" s="979"/>
      <c r="AI75" s="979"/>
      <c r="AJ75" s="980"/>
      <c r="AK75" s="971" t="s">
        <v>563</v>
      </c>
      <c r="AL75" s="971"/>
      <c r="AM75" s="971"/>
      <c r="AN75" s="971"/>
      <c r="AO75" s="971"/>
      <c r="AP75" s="971" t="s">
        <v>563</v>
      </c>
      <c r="AQ75" s="971"/>
      <c r="AR75" s="971"/>
      <c r="AS75" s="971"/>
      <c r="AT75" s="971"/>
      <c r="AU75" s="971" t="s">
        <v>563</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3507</v>
      </c>
      <c r="AG88" s="959"/>
      <c r="AH88" s="959"/>
      <c r="AI88" s="959"/>
      <c r="AJ88" s="959"/>
      <c r="AK88" s="963"/>
      <c r="AL88" s="963"/>
      <c r="AM88" s="963"/>
      <c r="AN88" s="963"/>
      <c r="AO88" s="963"/>
      <c r="AP88" s="959">
        <v>1162</v>
      </c>
      <c r="AQ88" s="959"/>
      <c r="AR88" s="959"/>
      <c r="AS88" s="959"/>
      <c r="AT88" s="959"/>
      <c r="AU88" s="959">
        <v>1162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4</v>
      </c>
      <c r="CS102" s="953"/>
      <c r="CT102" s="953"/>
      <c r="CU102" s="953"/>
      <c r="CV102" s="954"/>
      <c r="CW102" s="952">
        <v>0</v>
      </c>
      <c r="CX102" s="953"/>
      <c r="CY102" s="953"/>
      <c r="CZ102" s="953"/>
      <c r="DA102" s="954"/>
      <c r="DB102" s="952">
        <v>0</v>
      </c>
      <c r="DC102" s="953"/>
      <c r="DD102" s="953"/>
      <c r="DE102" s="953"/>
      <c r="DF102" s="954"/>
      <c r="DG102" s="952">
        <v>0</v>
      </c>
      <c r="DH102" s="953"/>
      <c r="DI102" s="953"/>
      <c r="DJ102" s="953"/>
      <c r="DK102" s="954"/>
      <c r="DL102" s="952">
        <v>0</v>
      </c>
      <c r="DM102" s="953"/>
      <c r="DN102" s="953"/>
      <c r="DO102" s="953"/>
      <c r="DP102" s="954"/>
      <c r="DQ102" s="952">
        <v>0</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413</v>
      </c>
      <c r="AB109" s="896"/>
      <c r="AC109" s="896"/>
      <c r="AD109" s="896"/>
      <c r="AE109" s="897"/>
      <c r="AF109" s="898" t="s">
        <v>414</v>
      </c>
      <c r="AG109" s="896"/>
      <c r="AH109" s="896"/>
      <c r="AI109" s="896"/>
      <c r="AJ109" s="897"/>
      <c r="AK109" s="898" t="s">
        <v>295</v>
      </c>
      <c r="AL109" s="896"/>
      <c r="AM109" s="896"/>
      <c r="AN109" s="896"/>
      <c r="AO109" s="897"/>
      <c r="AP109" s="898" t="s">
        <v>415</v>
      </c>
      <c r="AQ109" s="896"/>
      <c r="AR109" s="896"/>
      <c r="AS109" s="896"/>
      <c r="AT109" s="929"/>
      <c r="AU109" s="895" t="s">
        <v>412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413</v>
      </c>
      <c r="BR109" s="896"/>
      <c r="BS109" s="896"/>
      <c r="BT109" s="896"/>
      <c r="BU109" s="897"/>
      <c r="BV109" s="898" t="s">
        <v>414</v>
      </c>
      <c r="BW109" s="896"/>
      <c r="BX109" s="896"/>
      <c r="BY109" s="896"/>
      <c r="BZ109" s="897"/>
      <c r="CA109" s="898" t="s">
        <v>295</v>
      </c>
      <c r="CB109" s="896"/>
      <c r="CC109" s="896"/>
      <c r="CD109" s="896"/>
      <c r="CE109" s="897"/>
      <c r="CF109" s="936" t="s">
        <v>415</v>
      </c>
      <c r="CG109" s="936"/>
      <c r="CH109" s="936"/>
      <c r="CI109" s="936"/>
      <c r="CJ109" s="936"/>
      <c r="CK109" s="898" t="s">
        <v>416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413</v>
      </c>
      <c r="DH109" s="896"/>
      <c r="DI109" s="896"/>
      <c r="DJ109" s="896"/>
      <c r="DK109" s="897"/>
      <c r="DL109" s="898" t="s">
        <v>414</v>
      </c>
      <c r="DM109" s="896"/>
      <c r="DN109" s="896"/>
      <c r="DO109" s="896"/>
      <c r="DP109" s="897"/>
      <c r="DQ109" s="898" t="s">
        <v>295</v>
      </c>
      <c r="DR109" s="896"/>
      <c r="DS109" s="896"/>
      <c r="DT109" s="896"/>
      <c r="DU109" s="897"/>
      <c r="DV109" s="898" t="s">
        <v>415</v>
      </c>
      <c r="DW109" s="896"/>
      <c r="DX109" s="896"/>
      <c r="DY109" s="896"/>
      <c r="DZ109" s="929"/>
    </row>
    <row r="110" spans="1:131" s="230" customFormat="1" ht="26.25" customHeight="1" x14ac:dyDescent="0.15">
      <c r="A110" s="807" t="s">
        <v>417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905430</v>
      </c>
      <c r="AB110" s="889"/>
      <c r="AC110" s="889"/>
      <c r="AD110" s="889"/>
      <c r="AE110" s="890"/>
      <c r="AF110" s="891">
        <v>926505</v>
      </c>
      <c r="AG110" s="889"/>
      <c r="AH110" s="889"/>
      <c r="AI110" s="889"/>
      <c r="AJ110" s="890"/>
      <c r="AK110" s="891">
        <v>894726</v>
      </c>
      <c r="AL110" s="889"/>
      <c r="AM110" s="889"/>
      <c r="AN110" s="889"/>
      <c r="AO110" s="890"/>
      <c r="AP110" s="892">
        <v>16.5</v>
      </c>
      <c r="AQ110" s="893"/>
      <c r="AR110" s="893"/>
      <c r="AS110" s="893"/>
      <c r="AT110" s="894"/>
      <c r="AU110" s="930" t="s">
        <v>69</v>
      </c>
      <c r="AV110" s="931"/>
      <c r="AW110" s="931"/>
      <c r="AX110" s="931"/>
      <c r="AY110" s="931"/>
      <c r="AZ110" s="860" t="s">
        <v>418</v>
      </c>
      <c r="BA110" s="808"/>
      <c r="BB110" s="808"/>
      <c r="BC110" s="808"/>
      <c r="BD110" s="808"/>
      <c r="BE110" s="808"/>
      <c r="BF110" s="808"/>
      <c r="BG110" s="808"/>
      <c r="BH110" s="808"/>
      <c r="BI110" s="808"/>
      <c r="BJ110" s="808"/>
      <c r="BK110" s="808"/>
      <c r="BL110" s="808"/>
      <c r="BM110" s="808"/>
      <c r="BN110" s="808"/>
      <c r="BO110" s="808"/>
      <c r="BP110" s="809"/>
      <c r="BQ110" s="861">
        <v>8625725</v>
      </c>
      <c r="BR110" s="842"/>
      <c r="BS110" s="842"/>
      <c r="BT110" s="842"/>
      <c r="BU110" s="842"/>
      <c r="BV110" s="842">
        <v>8217363</v>
      </c>
      <c r="BW110" s="842"/>
      <c r="BX110" s="842"/>
      <c r="BY110" s="842"/>
      <c r="BZ110" s="842"/>
      <c r="CA110" s="842">
        <v>7980092</v>
      </c>
      <c r="CB110" s="842"/>
      <c r="CC110" s="842"/>
      <c r="CD110" s="842"/>
      <c r="CE110" s="842"/>
      <c r="CF110" s="866">
        <v>146.80000000000001</v>
      </c>
      <c r="CG110" s="867"/>
      <c r="CH110" s="867"/>
      <c r="CI110" s="867"/>
      <c r="CJ110" s="867"/>
      <c r="CK110" s="926" t="s">
        <v>419</v>
      </c>
      <c r="CL110" s="819"/>
      <c r="CM110" s="860" t="s">
        <v>420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422</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424</v>
      </c>
      <c r="B112" s="913"/>
      <c r="C112" s="752" t="s">
        <v>425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426</v>
      </c>
      <c r="BA112" s="752"/>
      <c r="BB112" s="752"/>
      <c r="BC112" s="752"/>
      <c r="BD112" s="752"/>
      <c r="BE112" s="752"/>
      <c r="BF112" s="752"/>
      <c r="BG112" s="752"/>
      <c r="BH112" s="752"/>
      <c r="BI112" s="752"/>
      <c r="BJ112" s="752"/>
      <c r="BK112" s="752"/>
      <c r="BL112" s="752"/>
      <c r="BM112" s="752"/>
      <c r="BN112" s="752"/>
      <c r="BO112" s="752"/>
      <c r="BP112" s="753"/>
      <c r="BQ112" s="816">
        <v>1720667</v>
      </c>
      <c r="BR112" s="817"/>
      <c r="BS112" s="817"/>
      <c r="BT112" s="817"/>
      <c r="BU112" s="817"/>
      <c r="BV112" s="817">
        <v>1478291</v>
      </c>
      <c r="BW112" s="817"/>
      <c r="BX112" s="817"/>
      <c r="BY112" s="817"/>
      <c r="BZ112" s="817"/>
      <c r="CA112" s="817">
        <v>1297623</v>
      </c>
      <c r="CB112" s="817"/>
      <c r="CC112" s="817"/>
      <c r="CD112" s="817"/>
      <c r="CE112" s="817"/>
      <c r="CF112" s="875">
        <v>23.9</v>
      </c>
      <c r="CG112" s="876"/>
      <c r="CH112" s="876"/>
      <c r="CI112" s="876"/>
      <c r="CJ112" s="876"/>
      <c r="CK112" s="927"/>
      <c r="CL112" s="821"/>
      <c r="CM112" s="815" t="s">
        <v>427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440583</v>
      </c>
      <c r="AB113" s="919"/>
      <c r="AC113" s="919"/>
      <c r="AD113" s="919"/>
      <c r="AE113" s="920"/>
      <c r="AF113" s="921">
        <v>397818</v>
      </c>
      <c r="AG113" s="919"/>
      <c r="AH113" s="919"/>
      <c r="AI113" s="919"/>
      <c r="AJ113" s="920"/>
      <c r="AK113" s="921">
        <v>347387</v>
      </c>
      <c r="AL113" s="919"/>
      <c r="AM113" s="919"/>
      <c r="AN113" s="919"/>
      <c r="AO113" s="920"/>
      <c r="AP113" s="922">
        <v>6.4</v>
      </c>
      <c r="AQ113" s="923"/>
      <c r="AR113" s="923"/>
      <c r="AS113" s="923"/>
      <c r="AT113" s="924"/>
      <c r="AU113" s="932"/>
      <c r="AV113" s="933"/>
      <c r="AW113" s="933"/>
      <c r="AX113" s="933"/>
      <c r="AY113" s="933"/>
      <c r="AZ113" s="815" t="s">
        <v>429</v>
      </c>
      <c r="BA113" s="752"/>
      <c r="BB113" s="752"/>
      <c r="BC113" s="752"/>
      <c r="BD113" s="752"/>
      <c r="BE113" s="752"/>
      <c r="BF113" s="752"/>
      <c r="BG113" s="752"/>
      <c r="BH113" s="752"/>
      <c r="BI113" s="752"/>
      <c r="BJ113" s="752"/>
      <c r="BK113" s="752"/>
      <c r="BL113" s="752"/>
      <c r="BM113" s="752"/>
      <c r="BN113" s="752"/>
      <c r="BO113" s="752"/>
      <c r="BP113" s="753"/>
      <c r="BQ113" s="816">
        <v>1206228</v>
      </c>
      <c r="BR113" s="817"/>
      <c r="BS113" s="817"/>
      <c r="BT113" s="817"/>
      <c r="BU113" s="817"/>
      <c r="BV113" s="817">
        <v>1235130</v>
      </c>
      <c r="BW113" s="817"/>
      <c r="BX113" s="817"/>
      <c r="BY113" s="817"/>
      <c r="BZ113" s="817"/>
      <c r="CA113" s="817">
        <v>1161603</v>
      </c>
      <c r="CB113" s="817"/>
      <c r="CC113" s="817"/>
      <c r="CD113" s="817"/>
      <c r="CE113" s="817"/>
      <c r="CF113" s="875">
        <v>21.4</v>
      </c>
      <c r="CG113" s="876"/>
      <c r="CH113" s="876"/>
      <c r="CI113" s="876"/>
      <c r="CJ113" s="876"/>
      <c r="CK113" s="927"/>
      <c r="CL113" s="821"/>
      <c r="CM113" s="815" t="s">
        <v>430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123160</v>
      </c>
      <c r="AB114" s="780"/>
      <c r="AC114" s="780"/>
      <c r="AD114" s="780"/>
      <c r="AE114" s="781"/>
      <c r="AF114" s="782">
        <v>116656</v>
      </c>
      <c r="AG114" s="780"/>
      <c r="AH114" s="780"/>
      <c r="AI114" s="780"/>
      <c r="AJ114" s="781"/>
      <c r="AK114" s="782">
        <v>119035</v>
      </c>
      <c r="AL114" s="780"/>
      <c r="AM114" s="780"/>
      <c r="AN114" s="780"/>
      <c r="AO114" s="781"/>
      <c r="AP114" s="824">
        <v>2.2000000000000002</v>
      </c>
      <c r="AQ114" s="825"/>
      <c r="AR114" s="825"/>
      <c r="AS114" s="825"/>
      <c r="AT114" s="826"/>
      <c r="AU114" s="932"/>
      <c r="AV114" s="933"/>
      <c r="AW114" s="933"/>
      <c r="AX114" s="933"/>
      <c r="AY114" s="933"/>
      <c r="AZ114" s="815" t="s">
        <v>432</v>
      </c>
      <c r="BA114" s="752"/>
      <c r="BB114" s="752"/>
      <c r="BC114" s="752"/>
      <c r="BD114" s="752"/>
      <c r="BE114" s="752"/>
      <c r="BF114" s="752"/>
      <c r="BG114" s="752"/>
      <c r="BH114" s="752"/>
      <c r="BI114" s="752"/>
      <c r="BJ114" s="752"/>
      <c r="BK114" s="752"/>
      <c r="BL114" s="752"/>
      <c r="BM114" s="752"/>
      <c r="BN114" s="752"/>
      <c r="BO114" s="752"/>
      <c r="BP114" s="753"/>
      <c r="BQ114" s="816">
        <v>1809339</v>
      </c>
      <c r="BR114" s="817"/>
      <c r="BS114" s="817"/>
      <c r="BT114" s="817"/>
      <c r="BU114" s="817"/>
      <c r="BV114" s="817">
        <v>1796364</v>
      </c>
      <c r="BW114" s="817"/>
      <c r="BX114" s="817"/>
      <c r="BY114" s="817"/>
      <c r="BZ114" s="817"/>
      <c r="CA114" s="817">
        <v>1734540</v>
      </c>
      <c r="CB114" s="817"/>
      <c r="CC114" s="817"/>
      <c r="CD114" s="817"/>
      <c r="CE114" s="817"/>
      <c r="CF114" s="875">
        <v>31.9</v>
      </c>
      <c r="CG114" s="876"/>
      <c r="CH114" s="876"/>
      <c r="CI114" s="876"/>
      <c r="CJ114" s="876"/>
      <c r="CK114" s="927"/>
      <c r="CL114" s="821"/>
      <c r="CM114" s="815" t="s">
        <v>433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435</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438</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440</v>
      </c>
      <c r="Z117" s="897"/>
      <c r="AA117" s="902">
        <v>1469173</v>
      </c>
      <c r="AB117" s="903"/>
      <c r="AC117" s="903"/>
      <c r="AD117" s="903"/>
      <c r="AE117" s="904"/>
      <c r="AF117" s="905">
        <v>1440979</v>
      </c>
      <c r="AG117" s="903"/>
      <c r="AH117" s="903"/>
      <c r="AI117" s="903"/>
      <c r="AJ117" s="904"/>
      <c r="AK117" s="905">
        <v>1361148</v>
      </c>
      <c r="AL117" s="903"/>
      <c r="AM117" s="903"/>
      <c r="AN117" s="903"/>
      <c r="AO117" s="904"/>
      <c r="AP117" s="906"/>
      <c r="AQ117" s="907"/>
      <c r="AR117" s="907"/>
      <c r="AS117" s="907"/>
      <c r="AT117" s="908"/>
      <c r="AU117" s="932"/>
      <c r="AV117" s="933"/>
      <c r="AW117" s="933"/>
      <c r="AX117" s="933"/>
      <c r="AY117" s="933"/>
      <c r="AZ117" s="863" t="s">
        <v>441</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413</v>
      </c>
      <c r="AB118" s="896"/>
      <c r="AC118" s="896"/>
      <c r="AD118" s="896"/>
      <c r="AE118" s="897"/>
      <c r="AF118" s="898" t="s">
        <v>414</v>
      </c>
      <c r="AG118" s="896"/>
      <c r="AH118" s="896"/>
      <c r="AI118" s="896"/>
      <c r="AJ118" s="897"/>
      <c r="AK118" s="898" t="s">
        <v>295</v>
      </c>
      <c r="AL118" s="896"/>
      <c r="AM118" s="896"/>
      <c r="AN118" s="896"/>
      <c r="AO118" s="897"/>
      <c r="AP118" s="899" t="s">
        <v>415</v>
      </c>
      <c r="AQ118" s="900"/>
      <c r="AR118" s="900"/>
      <c r="AS118" s="900"/>
      <c r="AT118" s="901"/>
      <c r="AU118" s="932"/>
      <c r="AV118" s="933"/>
      <c r="AW118" s="933"/>
      <c r="AX118" s="933"/>
      <c r="AY118" s="933"/>
      <c r="AZ118" s="838" t="s">
        <v>443</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419</v>
      </c>
      <c r="B119" s="819"/>
      <c r="C119" s="860" t="s">
        <v>420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445</v>
      </c>
      <c r="BP119" s="878"/>
      <c r="BQ119" s="879">
        <v>13361959</v>
      </c>
      <c r="BR119" s="845"/>
      <c r="BS119" s="845"/>
      <c r="BT119" s="845"/>
      <c r="BU119" s="845"/>
      <c r="BV119" s="845">
        <v>12727148</v>
      </c>
      <c r="BW119" s="845"/>
      <c r="BX119" s="845"/>
      <c r="BY119" s="845"/>
      <c r="BZ119" s="845"/>
      <c r="CA119" s="845">
        <v>12173858</v>
      </c>
      <c r="CB119" s="845"/>
      <c r="CC119" s="845"/>
      <c r="CD119" s="845"/>
      <c r="CE119" s="845"/>
      <c r="CF119" s="748"/>
      <c r="CG119" s="749"/>
      <c r="CH119" s="749"/>
      <c r="CI119" s="749"/>
      <c r="CJ119" s="834"/>
      <c r="CK119" s="928"/>
      <c r="CL119" s="823"/>
      <c r="CM119" s="838" t="s">
        <v>446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447</v>
      </c>
      <c r="AV120" s="881"/>
      <c r="AW120" s="881"/>
      <c r="AX120" s="881"/>
      <c r="AY120" s="882"/>
      <c r="AZ120" s="860" t="s">
        <v>448</v>
      </c>
      <c r="BA120" s="808"/>
      <c r="BB120" s="808"/>
      <c r="BC120" s="808"/>
      <c r="BD120" s="808"/>
      <c r="BE120" s="808"/>
      <c r="BF120" s="808"/>
      <c r="BG120" s="808"/>
      <c r="BH120" s="808"/>
      <c r="BI120" s="808"/>
      <c r="BJ120" s="808"/>
      <c r="BK120" s="808"/>
      <c r="BL120" s="808"/>
      <c r="BM120" s="808"/>
      <c r="BN120" s="808"/>
      <c r="BO120" s="808"/>
      <c r="BP120" s="809"/>
      <c r="BQ120" s="861">
        <v>4651248</v>
      </c>
      <c r="BR120" s="842"/>
      <c r="BS120" s="842"/>
      <c r="BT120" s="842"/>
      <c r="BU120" s="842"/>
      <c r="BV120" s="842">
        <v>5013580</v>
      </c>
      <c r="BW120" s="842"/>
      <c r="BX120" s="842"/>
      <c r="BY120" s="842"/>
      <c r="BZ120" s="842"/>
      <c r="CA120" s="842">
        <v>5004268</v>
      </c>
      <c r="CB120" s="842"/>
      <c r="CC120" s="842"/>
      <c r="CD120" s="842"/>
      <c r="CE120" s="842"/>
      <c r="CF120" s="866">
        <v>92.1</v>
      </c>
      <c r="CG120" s="867"/>
      <c r="CH120" s="867"/>
      <c r="CI120" s="867"/>
      <c r="CJ120" s="867"/>
      <c r="CK120" s="868" t="s">
        <v>449</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962023</v>
      </c>
      <c r="DH120" s="842"/>
      <c r="DI120" s="842"/>
      <c r="DJ120" s="842"/>
      <c r="DK120" s="842"/>
      <c r="DL120" s="842">
        <v>886814</v>
      </c>
      <c r="DM120" s="842"/>
      <c r="DN120" s="842"/>
      <c r="DO120" s="842"/>
      <c r="DP120" s="842"/>
      <c r="DQ120" s="842">
        <v>792034</v>
      </c>
      <c r="DR120" s="842"/>
      <c r="DS120" s="842"/>
      <c r="DT120" s="842"/>
      <c r="DU120" s="842"/>
      <c r="DV120" s="843">
        <v>14.6</v>
      </c>
      <c r="DW120" s="843"/>
      <c r="DX120" s="843"/>
      <c r="DY120" s="843"/>
      <c r="DZ120" s="844"/>
    </row>
    <row r="121" spans="1:130" s="230" customFormat="1" ht="26.25" customHeight="1" x14ac:dyDescent="0.15">
      <c r="A121" s="820"/>
      <c r="B121" s="821"/>
      <c r="C121" s="863" t="s">
        <v>450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451</v>
      </c>
      <c r="BA121" s="752"/>
      <c r="BB121" s="752"/>
      <c r="BC121" s="752"/>
      <c r="BD121" s="752"/>
      <c r="BE121" s="752"/>
      <c r="BF121" s="752"/>
      <c r="BG121" s="752"/>
      <c r="BH121" s="752"/>
      <c r="BI121" s="752"/>
      <c r="BJ121" s="752"/>
      <c r="BK121" s="752"/>
      <c r="BL121" s="752"/>
      <c r="BM121" s="752"/>
      <c r="BN121" s="752"/>
      <c r="BO121" s="752"/>
      <c r="BP121" s="753"/>
      <c r="BQ121" s="816">
        <v>88772</v>
      </c>
      <c r="BR121" s="817"/>
      <c r="BS121" s="817"/>
      <c r="BT121" s="817"/>
      <c r="BU121" s="817"/>
      <c r="BV121" s="817">
        <v>47690</v>
      </c>
      <c r="BW121" s="817"/>
      <c r="BX121" s="817"/>
      <c r="BY121" s="817"/>
      <c r="BZ121" s="817"/>
      <c r="CA121" s="817">
        <v>28486</v>
      </c>
      <c r="CB121" s="817"/>
      <c r="CC121" s="817"/>
      <c r="CD121" s="817"/>
      <c r="CE121" s="817"/>
      <c r="CF121" s="875">
        <v>0.5</v>
      </c>
      <c r="CG121" s="876"/>
      <c r="CH121" s="876"/>
      <c r="CI121" s="876"/>
      <c r="CJ121" s="876"/>
      <c r="CK121" s="869"/>
      <c r="CL121" s="855"/>
      <c r="CM121" s="855"/>
      <c r="CN121" s="855"/>
      <c r="CO121" s="856"/>
      <c r="CP121" s="835" t="s">
        <v>397</v>
      </c>
      <c r="CQ121" s="836"/>
      <c r="CR121" s="836"/>
      <c r="CS121" s="836"/>
      <c r="CT121" s="836"/>
      <c r="CU121" s="836"/>
      <c r="CV121" s="836"/>
      <c r="CW121" s="836"/>
      <c r="CX121" s="836"/>
      <c r="CY121" s="836"/>
      <c r="CZ121" s="836"/>
      <c r="DA121" s="836"/>
      <c r="DB121" s="836"/>
      <c r="DC121" s="836"/>
      <c r="DD121" s="836"/>
      <c r="DE121" s="836"/>
      <c r="DF121" s="837"/>
      <c r="DG121" s="816">
        <v>511373</v>
      </c>
      <c r="DH121" s="817"/>
      <c r="DI121" s="817"/>
      <c r="DJ121" s="817"/>
      <c r="DK121" s="817"/>
      <c r="DL121" s="817">
        <v>374788</v>
      </c>
      <c r="DM121" s="817"/>
      <c r="DN121" s="817"/>
      <c r="DO121" s="817"/>
      <c r="DP121" s="817"/>
      <c r="DQ121" s="817">
        <v>286777</v>
      </c>
      <c r="DR121" s="817"/>
      <c r="DS121" s="817"/>
      <c r="DT121" s="817"/>
      <c r="DU121" s="817"/>
      <c r="DV121" s="794">
        <v>5.3</v>
      </c>
      <c r="DW121" s="794"/>
      <c r="DX121" s="794"/>
      <c r="DY121" s="794"/>
      <c r="DZ121" s="795"/>
    </row>
    <row r="122" spans="1:130" s="230" customFormat="1" ht="26.25" customHeight="1" x14ac:dyDescent="0.15">
      <c r="A122" s="820"/>
      <c r="B122" s="821"/>
      <c r="C122" s="815" t="s">
        <v>433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452</v>
      </c>
      <c r="BA122" s="839"/>
      <c r="BB122" s="839"/>
      <c r="BC122" s="839"/>
      <c r="BD122" s="839"/>
      <c r="BE122" s="839"/>
      <c r="BF122" s="839"/>
      <c r="BG122" s="839"/>
      <c r="BH122" s="839"/>
      <c r="BI122" s="839"/>
      <c r="BJ122" s="839"/>
      <c r="BK122" s="839"/>
      <c r="BL122" s="839"/>
      <c r="BM122" s="839"/>
      <c r="BN122" s="839"/>
      <c r="BO122" s="839"/>
      <c r="BP122" s="840"/>
      <c r="BQ122" s="879">
        <v>9346322</v>
      </c>
      <c r="BR122" s="845"/>
      <c r="BS122" s="845"/>
      <c r="BT122" s="845"/>
      <c r="BU122" s="845"/>
      <c r="BV122" s="845">
        <v>8866693</v>
      </c>
      <c r="BW122" s="845"/>
      <c r="BX122" s="845"/>
      <c r="BY122" s="845"/>
      <c r="BZ122" s="845"/>
      <c r="CA122" s="845">
        <v>8447257</v>
      </c>
      <c r="CB122" s="845"/>
      <c r="CC122" s="845"/>
      <c r="CD122" s="845"/>
      <c r="CE122" s="845"/>
      <c r="CF122" s="846">
        <v>155.4</v>
      </c>
      <c r="CG122" s="847"/>
      <c r="CH122" s="847"/>
      <c r="CI122" s="847"/>
      <c r="CJ122" s="847"/>
      <c r="CK122" s="869"/>
      <c r="CL122" s="855"/>
      <c r="CM122" s="855"/>
      <c r="CN122" s="855"/>
      <c r="CO122" s="856"/>
      <c r="CP122" s="835" t="s">
        <v>393</v>
      </c>
      <c r="CQ122" s="836"/>
      <c r="CR122" s="836"/>
      <c r="CS122" s="836"/>
      <c r="CT122" s="836"/>
      <c r="CU122" s="836"/>
      <c r="CV122" s="836"/>
      <c r="CW122" s="836"/>
      <c r="CX122" s="836"/>
      <c r="CY122" s="836"/>
      <c r="CZ122" s="836"/>
      <c r="DA122" s="836"/>
      <c r="DB122" s="836"/>
      <c r="DC122" s="836"/>
      <c r="DD122" s="836"/>
      <c r="DE122" s="836"/>
      <c r="DF122" s="837"/>
      <c r="DG122" s="816">
        <v>247271</v>
      </c>
      <c r="DH122" s="817"/>
      <c r="DI122" s="817"/>
      <c r="DJ122" s="817"/>
      <c r="DK122" s="817"/>
      <c r="DL122" s="817">
        <v>216689</v>
      </c>
      <c r="DM122" s="817"/>
      <c r="DN122" s="817"/>
      <c r="DO122" s="817"/>
      <c r="DP122" s="817"/>
      <c r="DQ122" s="817">
        <v>218812</v>
      </c>
      <c r="DR122" s="817"/>
      <c r="DS122" s="817"/>
      <c r="DT122" s="817"/>
      <c r="DU122" s="817"/>
      <c r="DV122" s="794">
        <v>4</v>
      </c>
      <c r="DW122" s="794"/>
      <c r="DX122" s="794"/>
      <c r="DY122" s="794"/>
      <c r="DZ122" s="795"/>
    </row>
    <row r="123" spans="1:130" s="230" customFormat="1" ht="26.25" customHeight="1" x14ac:dyDescent="0.15">
      <c r="A123" s="820"/>
      <c r="B123" s="821"/>
      <c r="C123" s="815" t="s">
        <v>439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453</v>
      </c>
      <c r="BP123" s="878"/>
      <c r="BQ123" s="832">
        <v>14086342</v>
      </c>
      <c r="BR123" s="833"/>
      <c r="BS123" s="833"/>
      <c r="BT123" s="833"/>
      <c r="BU123" s="833"/>
      <c r="BV123" s="833">
        <v>13927963</v>
      </c>
      <c r="BW123" s="833"/>
      <c r="BX123" s="833"/>
      <c r="BY123" s="833"/>
      <c r="BZ123" s="833"/>
      <c r="CA123" s="833">
        <v>13480011</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458</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460</v>
      </c>
      <c r="AY127" s="812"/>
      <c r="AZ127" s="812"/>
      <c r="BA127" s="812"/>
      <c r="BB127" s="812"/>
      <c r="BC127" s="812"/>
      <c r="BD127" s="812"/>
      <c r="BE127" s="813"/>
      <c r="BF127" s="811" t="s">
        <v>461</v>
      </c>
      <c r="BG127" s="812"/>
      <c r="BH127" s="812"/>
      <c r="BI127" s="812"/>
      <c r="BJ127" s="812"/>
      <c r="BK127" s="812"/>
      <c r="BL127" s="813"/>
      <c r="BM127" s="811" t="s">
        <v>462</v>
      </c>
      <c r="BN127" s="812"/>
      <c r="BO127" s="812"/>
      <c r="BP127" s="812"/>
      <c r="BQ127" s="812"/>
      <c r="BR127" s="812"/>
      <c r="BS127" s="813"/>
      <c r="BT127" s="811" t="s">
        <v>463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464</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466</v>
      </c>
      <c r="X128" s="798"/>
      <c r="Y128" s="798"/>
      <c r="Z128" s="799"/>
      <c r="AA128" s="800">
        <v>24043</v>
      </c>
      <c r="AB128" s="801"/>
      <c r="AC128" s="801"/>
      <c r="AD128" s="801"/>
      <c r="AE128" s="802"/>
      <c r="AF128" s="803">
        <v>9184</v>
      </c>
      <c r="AG128" s="801"/>
      <c r="AH128" s="801"/>
      <c r="AI128" s="801"/>
      <c r="AJ128" s="802"/>
      <c r="AK128" s="803">
        <v>13307</v>
      </c>
      <c r="AL128" s="801"/>
      <c r="AM128" s="801"/>
      <c r="AN128" s="801"/>
      <c r="AO128" s="802"/>
      <c r="AP128" s="804"/>
      <c r="AQ128" s="805"/>
      <c r="AR128" s="805"/>
      <c r="AS128" s="805"/>
      <c r="AT128" s="806"/>
      <c r="AU128" s="232"/>
      <c r="AV128" s="232"/>
      <c r="AW128" s="232"/>
      <c r="AX128" s="807" t="s">
        <v>467</v>
      </c>
      <c r="AY128" s="808"/>
      <c r="AZ128" s="808"/>
      <c r="BA128" s="808"/>
      <c r="BB128" s="808"/>
      <c r="BC128" s="808"/>
      <c r="BD128" s="808"/>
      <c r="BE128" s="809"/>
      <c r="BF128" s="786" t="s">
        <v>122</v>
      </c>
      <c r="BG128" s="787"/>
      <c r="BH128" s="787"/>
      <c r="BI128" s="787"/>
      <c r="BJ128" s="787"/>
      <c r="BK128" s="787"/>
      <c r="BL128" s="810"/>
      <c r="BM128" s="786">
        <v>14.27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468</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6501444</v>
      </c>
      <c r="AB129" s="780"/>
      <c r="AC129" s="780"/>
      <c r="AD129" s="780"/>
      <c r="AE129" s="781"/>
      <c r="AF129" s="782">
        <v>6466034</v>
      </c>
      <c r="AG129" s="780"/>
      <c r="AH129" s="780"/>
      <c r="AI129" s="780"/>
      <c r="AJ129" s="781"/>
      <c r="AK129" s="782">
        <v>6394826</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122</v>
      </c>
      <c r="BG129" s="771"/>
      <c r="BH129" s="771"/>
      <c r="BI129" s="771"/>
      <c r="BJ129" s="771"/>
      <c r="BK129" s="771"/>
      <c r="BL129" s="772"/>
      <c r="BM129" s="770">
        <v>19.27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1007266</v>
      </c>
      <c r="AB130" s="780"/>
      <c r="AC130" s="780"/>
      <c r="AD130" s="780"/>
      <c r="AE130" s="781"/>
      <c r="AF130" s="782">
        <v>1014165</v>
      </c>
      <c r="AG130" s="780"/>
      <c r="AH130" s="780"/>
      <c r="AI130" s="780"/>
      <c r="AJ130" s="781"/>
      <c r="AK130" s="782">
        <v>958393</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7.5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5494178</v>
      </c>
      <c r="AB131" s="764"/>
      <c r="AC131" s="764"/>
      <c r="AD131" s="764"/>
      <c r="AE131" s="765"/>
      <c r="AF131" s="766">
        <v>5451869</v>
      </c>
      <c r="AG131" s="764"/>
      <c r="AH131" s="764"/>
      <c r="AI131" s="764"/>
      <c r="AJ131" s="765"/>
      <c r="AK131" s="766">
        <v>5436433</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7.96959982</v>
      </c>
      <c r="AB132" s="745"/>
      <c r="AC132" s="745"/>
      <c r="AD132" s="745"/>
      <c r="AE132" s="746"/>
      <c r="AF132" s="747">
        <v>7.6603087859999999</v>
      </c>
      <c r="AG132" s="745"/>
      <c r="AH132" s="745"/>
      <c r="AI132" s="745"/>
      <c r="AJ132" s="746"/>
      <c r="AK132" s="747">
        <v>7.1636677950000003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7.9</v>
      </c>
      <c r="AB133" s="724"/>
      <c r="AC133" s="724"/>
      <c r="AD133" s="724"/>
      <c r="AE133" s="725"/>
      <c r="AF133" s="723">
        <v>7.9</v>
      </c>
      <c r="AG133" s="724"/>
      <c r="AH133" s="724"/>
      <c r="AI133" s="724"/>
      <c r="AJ133" s="725"/>
      <c r="AK133" s="723">
        <v>7.5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c0Qu8bNB7+f6tQbgzOixgdNB3hZctKjC4rabQ8zcFcgzLecq7g70llrjMuJjs170hEx9KEUHJj97b2zGffdog==" saltValue="P9EqaJHGfCxhxsVtX1EGr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l6VHt+CxZmlMXBcvqI2ts4Ah2JQYh9FFqt/UG8CBhsBbZQoKg2PxwyFtzGKVSexc5YBUAxASjeDDvbwmI65nyQ==" saltValue="RKVk1acsaiZsgx4ljota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8ju7U6Ab7cghK5YWqKUWTQBMt0sOTudTQK7bs+U4ynivYxnHmRjmVHZPPZiF272s8CqnPuUyKWe/mQzEn+5zg==" saltValue="byl+JOK0H8od8pyojZYgg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487</v>
      </c>
      <c r="AL9" s="1131"/>
      <c r="AM9" s="1131"/>
      <c r="AN9" s="1132"/>
      <c r="AO9" s="281">
        <v>2106287</v>
      </c>
      <c r="AP9" s="281">
        <v>117670</v>
      </c>
      <c r="AQ9" s="282">
        <v>93942</v>
      </c>
      <c r="AR9" s="283">
        <v>25.3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488</v>
      </c>
      <c r="AL10" s="1131"/>
      <c r="AM10" s="1131"/>
      <c r="AN10" s="1132"/>
      <c r="AO10" s="284">
        <v>26922</v>
      </c>
      <c r="AP10" s="284">
        <v>1504</v>
      </c>
      <c r="AQ10" s="285">
        <v>12590</v>
      </c>
      <c r="AR10" s="286">
        <v>-88.1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489</v>
      </c>
      <c r="AL11" s="1131"/>
      <c r="AM11" s="1131"/>
      <c r="AN11" s="1132"/>
      <c r="AO11" s="284" t="s">
        <v>490</v>
      </c>
      <c r="AP11" s="284" t="s">
        <v>490</v>
      </c>
      <c r="AQ11" s="285">
        <v>461</v>
      </c>
      <c r="AR11" s="286" t="s">
        <v>490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491</v>
      </c>
      <c r="AL12" s="1131"/>
      <c r="AM12" s="1131"/>
      <c r="AN12" s="1132"/>
      <c r="AO12" s="284" t="s">
        <v>490</v>
      </c>
      <c r="AP12" s="284" t="s">
        <v>490</v>
      </c>
      <c r="AQ12" s="285">
        <v>24</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492</v>
      </c>
      <c r="AL13" s="1131"/>
      <c r="AM13" s="1131"/>
      <c r="AN13" s="1132"/>
      <c r="AO13" s="284">
        <v>31845</v>
      </c>
      <c r="AP13" s="284">
        <v>1779</v>
      </c>
      <c r="AQ13" s="285">
        <v>3962</v>
      </c>
      <c r="AR13" s="286">
        <v>-55.1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493</v>
      </c>
      <c r="AL14" s="1131"/>
      <c r="AM14" s="1131"/>
      <c r="AN14" s="1132"/>
      <c r="AO14" s="284">
        <v>56973</v>
      </c>
      <c r="AP14" s="284">
        <v>3183</v>
      </c>
      <c r="AQ14" s="285">
        <v>1657</v>
      </c>
      <c r="AR14" s="286">
        <v>92.1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494</v>
      </c>
      <c r="AL15" s="1134"/>
      <c r="AM15" s="1134"/>
      <c r="AN15" s="1135"/>
      <c r="AO15" s="284">
        <v>-143559</v>
      </c>
      <c r="AP15" s="284">
        <v>-8020</v>
      </c>
      <c r="AQ15" s="285">
        <v>-5526</v>
      </c>
      <c r="AR15" s="286">
        <v>45.1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2078468</v>
      </c>
      <c r="AP16" s="284">
        <v>116116</v>
      </c>
      <c r="AQ16" s="285">
        <v>107111</v>
      </c>
      <c r="AR16" s="286">
        <v>8.4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499</v>
      </c>
      <c r="AL21" s="1137"/>
      <c r="AM21" s="1137"/>
      <c r="AN21" s="1138"/>
      <c r="AO21" s="297">
        <v>13.07</v>
      </c>
      <c r="AP21" s="298">
        <v>9.3000000000000007</v>
      </c>
      <c r="AQ21" s="299">
        <v>3.77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500</v>
      </c>
      <c r="AL22" s="1137"/>
      <c r="AM22" s="1137"/>
      <c r="AN22" s="1138"/>
      <c r="AO22" s="302">
        <v>93.8</v>
      </c>
      <c r="AP22" s="303">
        <v>96.8</v>
      </c>
      <c r="AQ22" s="304">
        <v>-3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504</v>
      </c>
      <c r="AL32" s="1121"/>
      <c r="AM32" s="1121"/>
      <c r="AN32" s="1122"/>
      <c r="AO32" s="312">
        <v>894726</v>
      </c>
      <c r="AP32" s="312">
        <v>49985</v>
      </c>
      <c r="AQ32" s="313">
        <v>49869</v>
      </c>
      <c r="AR32" s="314">
        <v>0.2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505</v>
      </c>
      <c r="AL33" s="1121"/>
      <c r="AM33" s="1121"/>
      <c r="AN33" s="112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506</v>
      </c>
      <c r="AL34" s="1121"/>
      <c r="AM34" s="1121"/>
      <c r="AN34" s="1122"/>
      <c r="AO34" s="312" t="s">
        <v>490</v>
      </c>
      <c r="AP34" s="312" t="s">
        <v>490</v>
      </c>
      <c r="AQ34" s="313" t="s">
        <v>490</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507</v>
      </c>
      <c r="AL35" s="1121"/>
      <c r="AM35" s="1121"/>
      <c r="AN35" s="1122"/>
      <c r="AO35" s="312">
        <v>347387</v>
      </c>
      <c r="AP35" s="312">
        <v>19407</v>
      </c>
      <c r="AQ35" s="313">
        <v>14647</v>
      </c>
      <c r="AR35" s="314">
        <v>32.5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508</v>
      </c>
      <c r="AL36" s="1121"/>
      <c r="AM36" s="1121"/>
      <c r="AN36" s="1122"/>
      <c r="AO36" s="312">
        <v>119035</v>
      </c>
      <c r="AP36" s="312">
        <v>6650</v>
      </c>
      <c r="AQ36" s="313">
        <v>2417</v>
      </c>
      <c r="AR36" s="314">
        <v>175.1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509</v>
      </c>
      <c r="AL37" s="1121"/>
      <c r="AM37" s="1121"/>
      <c r="AN37" s="1122"/>
      <c r="AO37" s="312" t="s">
        <v>490</v>
      </c>
      <c r="AP37" s="312" t="s">
        <v>490</v>
      </c>
      <c r="AQ37" s="313">
        <v>490</v>
      </c>
      <c r="AR37" s="314" t="s">
        <v>490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510</v>
      </c>
      <c r="AL38" s="1124"/>
      <c r="AM38" s="1124"/>
      <c r="AN38" s="1125"/>
      <c r="AO38" s="315" t="s">
        <v>490</v>
      </c>
      <c r="AP38" s="315" t="s">
        <v>490</v>
      </c>
      <c r="AQ38" s="316">
        <v>2</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511</v>
      </c>
      <c r="AL39" s="1124"/>
      <c r="AM39" s="1124"/>
      <c r="AN39" s="1125"/>
      <c r="AO39" s="312">
        <v>-13307</v>
      </c>
      <c r="AP39" s="312">
        <v>-743</v>
      </c>
      <c r="AQ39" s="313">
        <v>-2755</v>
      </c>
      <c r="AR39" s="314">
        <v>-73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512</v>
      </c>
      <c r="AL40" s="1121"/>
      <c r="AM40" s="1121"/>
      <c r="AN40" s="1122"/>
      <c r="AO40" s="312">
        <v>-958393</v>
      </c>
      <c r="AP40" s="312">
        <v>-53542</v>
      </c>
      <c r="AQ40" s="313">
        <v>-44075</v>
      </c>
      <c r="AR40" s="314">
        <v>21.5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389448</v>
      </c>
      <c r="AP41" s="312">
        <v>21757</v>
      </c>
      <c r="AQ41" s="313">
        <v>20595</v>
      </c>
      <c r="AR41" s="314">
        <v>5.6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482</v>
      </c>
      <c r="AN49" s="1115" t="s">
        <v>515</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1156930</v>
      </c>
      <c r="AN51" s="334">
        <v>62740</v>
      </c>
      <c r="AO51" s="335">
        <v>7.6</v>
      </c>
      <c r="AP51" s="336">
        <v>87464</v>
      </c>
      <c r="AQ51" s="337">
        <v>19</v>
      </c>
      <c r="AR51" s="338">
        <v>-11.4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742836</v>
      </c>
      <c r="AN52" s="342">
        <v>40284</v>
      </c>
      <c r="AO52" s="343">
        <v>19.100000000000001</v>
      </c>
      <c r="AP52" s="344">
        <v>47479</v>
      </c>
      <c r="AQ52" s="345">
        <v>10.199999999999999</v>
      </c>
      <c r="AR52" s="346">
        <v>8.9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851361</v>
      </c>
      <c r="AN53" s="334">
        <v>46449</v>
      </c>
      <c r="AO53" s="335">
        <v>-26</v>
      </c>
      <c r="AP53" s="336">
        <v>96248</v>
      </c>
      <c r="AQ53" s="337">
        <v>10</v>
      </c>
      <c r="AR53" s="338">
        <v>-36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659030</v>
      </c>
      <c r="AN54" s="342">
        <v>35956</v>
      </c>
      <c r="AO54" s="343">
        <v>-10.7</v>
      </c>
      <c r="AP54" s="344">
        <v>55768</v>
      </c>
      <c r="AQ54" s="345">
        <v>17.5</v>
      </c>
      <c r="AR54" s="346">
        <v>-28.2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725589</v>
      </c>
      <c r="AN55" s="334">
        <v>39980</v>
      </c>
      <c r="AO55" s="335">
        <v>-13.9</v>
      </c>
      <c r="AP55" s="336">
        <v>76413</v>
      </c>
      <c r="AQ55" s="337">
        <v>-20.6</v>
      </c>
      <c r="AR55" s="338">
        <v>6.7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575916</v>
      </c>
      <c r="AN56" s="342">
        <v>31733</v>
      </c>
      <c r="AO56" s="343">
        <v>-11.7</v>
      </c>
      <c r="AP56" s="344">
        <v>39658</v>
      </c>
      <c r="AQ56" s="345">
        <v>-28.9</v>
      </c>
      <c r="AR56" s="346">
        <v>17.2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919609</v>
      </c>
      <c r="AN57" s="334">
        <v>50985</v>
      </c>
      <c r="AO57" s="335">
        <v>27.5</v>
      </c>
      <c r="AP57" s="336">
        <v>66481</v>
      </c>
      <c r="AQ57" s="337">
        <v>-13</v>
      </c>
      <c r="AR57" s="338">
        <v>40.5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449741</v>
      </c>
      <c r="AN58" s="342">
        <v>24934</v>
      </c>
      <c r="AO58" s="343">
        <v>-21.4</v>
      </c>
      <c r="AP58" s="344">
        <v>36120</v>
      </c>
      <c r="AQ58" s="345">
        <v>-8.9</v>
      </c>
      <c r="AR58" s="346">
        <v>-12.5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874068</v>
      </c>
      <c r="AN59" s="334">
        <v>48831</v>
      </c>
      <c r="AO59" s="335">
        <v>-4.2</v>
      </c>
      <c r="AP59" s="336">
        <v>67825</v>
      </c>
      <c r="AQ59" s="337">
        <v>2</v>
      </c>
      <c r="AR59" s="338">
        <v>-6.2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750201</v>
      </c>
      <c r="AN60" s="342">
        <v>41911</v>
      </c>
      <c r="AO60" s="343">
        <v>68.099999999999994</v>
      </c>
      <c r="AP60" s="344">
        <v>39417</v>
      </c>
      <c r="AQ60" s="345">
        <v>9.1</v>
      </c>
      <c r="AR60" s="346">
        <v>59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905511</v>
      </c>
      <c r="AN61" s="349">
        <v>49797</v>
      </c>
      <c r="AO61" s="350">
        <v>-1.8</v>
      </c>
      <c r="AP61" s="351">
        <v>78886</v>
      </c>
      <c r="AQ61" s="352">
        <v>-0.5</v>
      </c>
      <c r="AR61" s="338">
        <v>-1.3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635545</v>
      </c>
      <c r="AN62" s="342">
        <v>34964</v>
      </c>
      <c r="AO62" s="343">
        <v>8.6999999999999993</v>
      </c>
      <c r="AP62" s="344">
        <v>43688</v>
      </c>
      <c r="AQ62" s="345">
        <v>-0.2</v>
      </c>
      <c r="AR62" s="346">
        <v>8.9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yp0HnbNYxgVqzXGBMfmjpET1mV1Cyl2sB8KnmM4JyH+JCyYca9X95sFuhic+/OKhHVHHTZRuRNYmzs7zXhqhDQ==" saltValue="iGhgkTcDlHMuZExScd6ei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1" spans="125:125" ht="13.5" hidden="1" customHeight="1" x14ac:dyDescent="0.15">
      <c r="DU121" s="259"/>
    </row>
  </sheetData>
  <sheetProtection algorithmName="SHA-512" hashValue="rk/4byrQWp4xzIcchZfkVLoVpy1oTrC7SWwy0PTaleHRQnL+WKC4tpQ+Aa0tbnpu/cZDcKWAQlXacELDJXlF0Q==" saltValue="xfpyeNtm7j3xc6L87rSf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ddDe0Ex2fPDCDGNdAp3IEWf+3+MBjBd5jY4EcYVyGUhG8yhVPqr7kstTPQeFEHTuhFljTa8imzpbpwfB+k7KJw==" saltValue="VShPV9v399yVuxptn3FR4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28.87</v>
      </c>
      <c r="G47" s="12">
        <v>29.5</v>
      </c>
      <c r="H47" s="12">
        <v>36.020000000000003</v>
      </c>
      <c r="I47" s="12">
        <v>25.27</v>
      </c>
      <c r="J47" s="13">
        <v>25.59</v>
      </c>
    </row>
    <row r="48" spans="2:10" ht="57.75" customHeight="1" x14ac:dyDescent="0.15">
      <c r="B48" s="14"/>
      <c r="C48" s="1141" t="s">
        <v>4</v>
      </c>
      <c r="D48" s="1141"/>
      <c r="E48" s="1142"/>
      <c r="F48" s="15">
        <v>3.7</v>
      </c>
      <c r="G48" s="16">
        <v>4.79</v>
      </c>
      <c r="H48" s="16">
        <v>7.09</v>
      </c>
      <c r="I48" s="16">
        <v>5.07</v>
      </c>
      <c r="J48" s="17">
        <v>8.14</v>
      </c>
    </row>
    <row r="49" spans="2:10" ht="57.75" customHeight="1" thickBot="1" x14ac:dyDescent="0.2">
      <c r="B49" s="18"/>
      <c r="C49" s="1143" t="s">
        <v>5</v>
      </c>
      <c r="D49" s="1143"/>
      <c r="E49" s="1144"/>
      <c r="F49" s="19">
        <v>2.4500000000000002</v>
      </c>
      <c r="G49" s="20">
        <v>3.06</v>
      </c>
      <c r="H49" s="20">
        <v>10.07</v>
      </c>
      <c r="I49" s="20" t="s">
        <v>534</v>
      </c>
      <c r="J49" s="21">
        <v>3.06</v>
      </c>
    </row>
    <row r="50" spans="2:10" x14ac:dyDescent="0.15"/>
  </sheetData>
  <sheetProtection algorithmName="SHA-512" hashValue="r0ztRZGYHTRvH0AFuXTN0ZYhW8h6qAUALY9fRbUePQ/nm2E+/o/VCcT08qp5nxS0TaqBG9ojCkMuDBIhUMGiEQ==" saltValue="zPNr+Oma7sTB8/+j+k4B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535</v>
      </c>
      <c r="D34" s="1151"/>
      <c r="E34" s="1152"/>
      <c r="F34" s="32">
        <v>9.65</v>
      </c>
      <c r="G34" s="33">
        <v>9.82</v>
      </c>
      <c r="H34" s="33">
        <v>9.5299999999999994</v>
      </c>
      <c r="I34" s="33">
        <v>9.32</v>
      </c>
      <c r="J34" s="34">
        <v>9.14</v>
      </c>
      <c r="K34" s="22"/>
      <c r="L34" s="22"/>
      <c r="M34" s="22"/>
      <c r="N34" s="22"/>
      <c r="O34" s="22"/>
      <c r="P34" s="22"/>
    </row>
    <row r="35" spans="1:16" ht="39" customHeight="1" x14ac:dyDescent="0.15">
      <c r="A35" s="22"/>
      <c r="B35" s="35"/>
      <c r="C35" s="1145" t="s">
        <v>536</v>
      </c>
      <c r="D35" s="1146"/>
      <c r="E35" s="1147"/>
      <c r="F35" s="36">
        <v>3.7</v>
      </c>
      <c r="G35" s="37">
        <v>4.78</v>
      </c>
      <c r="H35" s="37">
        <v>6.85</v>
      </c>
      <c r="I35" s="37">
        <v>4.71</v>
      </c>
      <c r="J35" s="38">
        <v>7.57</v>
      </c>
      <c r="K35" s="22"/>
      <c r="L35" s="22"/>
      <c r="M35" s="22"/>
      <c r="N35" s="22"/>
      <c r="O35" s="22"/>
      <c r="P35" s="22"/>
    </row>
    <row r="36" spans="1:16" ht="39" customHeight="1" x14ac:dyDescent="0.15">
      <c r="A36" s="22"/>
      <c r="B36" s="35"/>
      <c r="C36" s="1145" t="s">
        <v>537</v>
      </c>
      <c r="D36" s="1146"/>
      <c r="E36" s="1147"/>
      <c r="F36" s="36">
        <v>0.03</v>
      </c>
      <c r="G36" s="37">
        <v>0.14000000000000001</v>
      </c>
      <c r="H36" s="37">
        <v>7.0000000000000007E-2</v>
      </c>
      <c r="I36" s="37">
        <v>0.02</v>
      </c>
      <c r="J36" s="38">
        <v>4.1900000000000004</v>
      </c>
      <c r="K36" s="22"/>
      <c r="L36" s="22"/>
      <c r="M36" s="22"/>
      <c r="N36" s="22"/>
      <c r="O36" s="22"/>
      <c r="P36" s="22"/>
    </row>
    <row r="37" spans="1:16" ht="39" customHeight="1" x14ac:dyDescent="0.15">
      <c r="A37" s="22"/>
      <c r="B37" s="35"/>
      <c r="C37" s="1145" t="s">
        <v>538</v>
      </c>
      <c r="D37" s="1146"/>
      <c r="E37" s="1147"/>
      <c r="F37" s="36">
        <v>1.6</v>
      </c>
      <c r="G37" s="37">
        <v>1.82</v>
      </c>
      <c r="H37" s="37">
        <v>2.0699999999999998</v>
      </c>
      <c r="I37" s="37">
        <v>2.48</v>
      </c>
      <c r="J37" s="38">
        <v>2.25</v>
      </c>
      <c r="K37" s="22"/>
      <c r="L37" s="22"/>
      <c r="M37" s="22"/>
      <c r="N37" s="22"/>
      <c r="O37" s="22"/>
      <c r="P37" s="22"/>
    </row>
    <row r="38" spans="1:16" ht="39" customHeight="1" x14ac:dyDescent="0.15">
      <c r="A38" s="22"/>
      <c r="B38" s="35"/>
      <c r="C38" s="1145" t="s">
        <v>539</v>
      </c>
      <c r="D38" s="1146"/>
      <c r="E38" s="1147"/>
      <c r="F38" s="36">
        <v>0.82</v>
      </c>
      <c r="G38" s="37">
        <v>0.25</v>
      </c>
      <c r="H38" s="37">
        <v>1.72</v>
      </c>
      <c r="I38" s="37">
        <v>1.8</v>
      </c>
      <c r="J38" s="38">
        <v>1.88</v>
      </c>
      <c r="K38" s="22"/>
      <c r="L38" s="22"/>
      <c r="M38" s="22"/>
      <c r="N38" s="22"/>
      <c r="O38" s="22"/>
      <c r="P38" s="22"/>
    </row>
    <row r="39" spans="1:16" ht="39" customHeight="1" x14ac:dyDescent="0.15">
      <c r="A39" s="22"/>
      <c r="B39" s="35"/>
      <c r="C39" s="1145" t="s">
        <v>540</v>
      </c>
      <c r="D39" s="1146"/>
      <c r="E39" s="1147"/>
      <c r="F39" s="36">
        <v>0</v>
      </c>
      <c r="G39" s="37">
        <v>0</v>
      </c>
      <c r="H39" s="37">
        <v>0.23</v>
      </c>
      <c r="I39" s="37">
        <v>0.35</v>
      </c>
      <c r="J39" s="38">
        <v>0.56000000000000005</v>
      </c>
      <c r="K39" s="22"/>
      <c r="L39" s="22"/>
      <c r="M39" s="22"/>
      <c r="N39" s="22"/>
      <c r="O39" s="22"/>
      <c r="P39" s="22"/>
    </row>
    <row r="40" spans="1:16" ht="39" customHeight="1" x14ac:dyDescent="0.15">
      <c r="A40" s="22"/>
      <c r="B40" s="35"/>
      <c r="C40" s="1145" t="s">
        <v>541</v>
      </c>
      <c r="D40" s="1146"/>
      <c r="E40" s="1147"/>
      <c r="F40" s="36">
        <v>0</v>
      </c>
      <c r="G40" s="37">
        <v>7.0000000000000007E-2</v>
      </c>
      <c r="H40" s="37">
        <v>0</v>
      </c>
      <c r="I40" s="37">
        <v>0.08</v>
      </c>
      <c r="J40" s="38">
        <v>0.26</v>
      </c>
      <c r="K40" s="22"/>
      <c r="L40" s="22"/>
      <c r="M40" s="22"/>
      <c r="N40" s="22"/>
      <c r="O40" s="22"/>
      <c r="P40" s="22"/>
    </row>
    <row r="41" spans="1:16" ht="39" customHeight="1" x14ac:dyDescent="0.15">
      <c r="A41" s="22"/>
      <c r="B41" s="35"/>
      <c r="C41" s="1145" t="s">
        <v>542</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543</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544</v>
      </c>
      <c r="D43" s="1149"/>
      <c r="E43" s="1150"/>
      <c r="F43" s="41" t="s">
        <v>490</v>
      </c>
      <c r="G43" s="42">
        <v>0</v>
      </c>
      <c r="H43" s="42" t="s">
        <v>490</v>
      </c>
      <c r="I43" s="42" t="s">
        <v>490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2qc0+bVr8KgFEpv2ZmmDsk5rr4+0v0AW0rQtBIQTMTEz4eFMn13jUAH6sPaBcXnr4sFXQOn2zhxWZmr0KGZRoQ==" saltValue="oCjJk4755mYzsrj5P9Gn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800</v>
      </c>
      <c r="L45" s="60">
        <v>860</v>
      </c>
      <c r="M45" s="60">
        <v>905</v>
      </c>
      <c r="N45" s="60">
        <v>927</v>
      </c>
      <c r="O45" s="61">
        <v>895</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x14ac:dyDescent="0.15">
      <c r="A48" s="48"/>
      <c r="B48" s="1178"/>
      <c r="C48" s="1179"/>
      <c r="D48" s="62"/>
      <c r="E48" s="1155" t="s">
        <v>13</v>
      </c>
      <c r="F48" s="1155"/>
      <c r="G48" s="1155"/>
      <c r="H48" s="1155"/>
      <c r="I48" s="1155"/>
      <c r="J48" s="1156"/>
      <c r="K48" s="63">
        <v>505</v>
      </c>
      <c r="L48" s="64">
        <v>472</v>
      </c>
      <c r="M48" s="64">
        <v>441</v>
      </c>
      <c r="N48" s="64">
        <v>398</v>
      </c>
      <c r="O48" s="65">
        <v>347</v>
      </c>
      <c r="P48" s="48"/>
      <c r="Q48" s="48"/>
      <c r="R48" s="48"/>
      <c r="S48" s="48"/>
      <c r="T48" s="48"/>
      <c r="U48" s="48"/>
    </row>
    <row r="49" spans="1:21" ht="30.75" customHeight="1" x14ac:dyDescent="0.15">
      <c r="A49" s="48"/>
      <c r="B49" s="1178"/>
      <c r="C49" s="1179"/>
      <c r="D49" s="62"/>
      <c r="E49" s="1155" t="s">
        <v>14</v>
      </c>
      <c r="F49" s="1155"/>
      <c r="G49" s="1155"/>
      <c r="H49" s="1155"/>
      <c r="I49" s="1155"/>
      <c r="J49" s="1156"/>
      <c r="K49" s="63">
        <v>90</v>
      </c>
      <c r="L49" s="64">
        <v>123</v>
      </c>
      <c r="M49" s="64">
        <v>123</v>
      </c>
      <c r="N49" s="64">
        <v>117</v>
      </c>
      <c r="O49" s="65">
        <v>119</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490</v>
      </c>
      <c r="L50" s="64" t="s">
        <v>490</v>
      </c>
      <c r="M50" s="64" t="s">
        <v>490</v>
      </c>
      <c r="N50" s="64" t="s">
        <v>490</v>
      </c>
      <c r="O50" s="65" t="s">
        <v>490</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490</v>
      </c>
      <c r="L51" s="64" t="s">
        <v>490</v>
      </c>
      <c r="M51" s="64" t="s">
        <v>490</v>
      </c>
      <c r="N51" s="64" t="s">
        <v>490</v>
      </c>
      <c r="O51" s="65" t="s">
        <v>490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1010</v>
      </c>
      <c r="L52" s="64">
        <v>1029</v>
      </c>
      <c r="M52" s="64">
        <v>1032</v>
      </c>
      <c r="N52" s="64">
        <v>1023</v>
      </c>
      <c r="O52" s="65">
        <v>972</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385</v>
      </c>
      <c r="L53" s="69">
        <v>426</v>
      </c>
      <c r="M53" s="69">
        <v>437</v>
      </c>
      <c r="N53" s="69">
        <v>419</v>
      </c>
      <c r="O53" s="70">
        <v>389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AJaD2VFcfCTRUQPiV9pzaDN2F3HLh3UonwQUpZ3y2o9JjaCfJh4J82KADHa2TsSMXlAgW41LAH/GRz4v+3yQ==" saltValue="P19YgUm5iXzGeKQBsAZB/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96" t="s">
        <v>30</v>
      </c>
      <c r="C41" s="1197"/>
      <c r="D41" s="105"/>
      <c r="E41" s="1198" t="s">
        <v>31</v>
      </c>
      <c r="F41" s="1198"/>
      <c r="G41" s="1198"/>
      <c r="H41" s="1199"/>
      <c r="I41" s="355">
        <v>9122</v>
      </c>
      <c r="J41" s="356">
        <v>8986</v>
      </c>
      <c r="K41" s="356">
        <v>8626</v>
      </c>
      <c r="L41" s="356">
        <v>8217</v>
      </c>
      <c r="M41" s="357">
        <v>7980</v>
      </c>
    </row>
    <row r="42" spans="2:13" ht="27.75" customHeight="1" x14ac:dyDescent="0.15">
      <c r="B42" s="1186"/>
      <c r="C42" s="1187"/>
      <c r="D42" s="106"/>
      <c r="E42" s="1190" t="s">
        <v>32</v>
      </c>
      <c r="F42" s="1190"/>
      <c r="G42" s="1190"/>
      <c r="H42" s="1191"/>
      <c r="I42" s="358" t="s">
        <v>490</v>
      </c>
      <c r="J42" s="359" t="s">
        <v>490</v>
      </c>
      <c r="K42" s="359" t="s">
        <v>490</v>
      </c>
      <c r="L42" s="359" t="s">
        <v>490</v>
      </c>
      <c r="M42" s="360" t="s">
        <v>490</v>
      </c>
    </row>
    <row r="43" spans="2:13" ht="27.75" customHeight="1" x14ac:dyDescent="0.15">
      <c r="B43" s="1186"/>
      <c r="C43" s="1187"/>
      <c r="D43" s="106"/>
      <c r="E43" s="1190" t="s">
        <v>33</v>
      </c>
      <c r="F43" s="1190"/>
      <c r="G43" s="1190"/>
      <c r="H43" s="1191"/>
      <c r="I43" s="358">
        <v>2391</v>
      </c>
      <c r="J43" s="359">
        <v>2050</v>
      </c>
      <c r="K43" s="359">
        <v>1721</v>
      </c>
      <c r="L43" s="359">
        <v>1478</v>
      </c>
      <c r="M43" s="360">
        <v>1298</v>
      </c>
    </row>
    <row r="44" spans="2:13" ht="27.75" customHeight="1" x14ac:dyDescent="0.15">
      <c r="B44" s="1186"/>
      <c r="C44" s="1187"/>
      <c r="D44" s="106"/>
      <c r="E44" s="1190" t="s">
        <v>34</v>
      </c>
      <c r="F44" s="1190"/>
      <c r="G44" s="1190"/>
      <c r="H44" s="1191"/>
      <c r="I44" s="358">
        <v>1341</v>
      </c>
      <c r="J44" s="359">
        <v>1271</v>
      </c>
      <c r="K44" s="359">
        <v>1206</v>
      </c>
      <c r="L44" s="359">
        <v>1235</v>
      </c>
      <c r="M44" s="360">
        <v>1162</v>
      </c>
    </row>
    <row r="45" spans="2:13" ht="27.75" customHeight="1" x14ac:dyDescent="0.15">
      <c r="B45" s="1186"/>
      <c r="C45" s="1187"/>
      <c r="D45" s="106"/>
      <c r="E45" s="1190" t="s">
        <v>35</v>
      </c>
      <c r="F45" s="1190"/>
      <c r="G45" s="1190"/>
      <c r="H45" s="1191"/>
      <c r="I45" s="358">
        <v>1889</v>
      </c>
      <c r="J45" s="359">
        <v>1892</v>
      </c>
      <c r="K45" s="359">
        <v>1809</v>
      </c>
      <c r="L45" s="359">
        <v>1796</v>
      </c>
      <c r="M45" s="360">
        <v>1735</v>
      </c>
    </row>
    <row r="46" spans="2:13" ht="27.75" customHeight="1" x14ac:dyDescent="0.15">
      <c r="B46" s="1186"/>
      <c r="C46" s="1187"/>
      <c r="D46" s="107"/>
      <c r="E46" s="1190" t="s">
        <v>36</v>
      </c>
      <c r="F46" s="1190"/>
      <c r="G46" s="1190"/>
      <c r="H46" s="1191"/>
      <c r="I46" s="358" t="s">
        <v>490</v>
      </c>
      <c r="J46" s="359" t="s">
        <v>490</v>
      </c>
      <c r="K46" s="359" t="s">
        <v>490</v>
      </c>
      <c r="L46" s="359" t="s">
        <v>490</v>
      </c>
      <c r="M46" s="360" t="s">
        <v>490</v>
      </c>
    </row>
    <row r="47" spans="2:13" ht="27.75" customHeight="1" x14ac:dyDescent="0.15">
      <c r="B47" s="1186"/>
      <c r="C47" s="1187"/>
      <c r="D47" s="108"/>
      <c r="E47" s="1200" t="s">
        <v>37</v>
      </c>
      <c r="F47" s="1201"/>
      <c r="G47" s="1201"/>
      <c r="H47" s="1202"/>
      <c r="I47" s="358" t="s">
        <v>490</v>
      </c>
      <c r="J47" s="359" t="s">
        <v>490</v>
      </c>
      <c r="K47" s="359" t="s">
        <v>490</v>
      </c>
      <c r="L47" s="359" t="s">
        <v>490</v>
      </c>
      <c r="M47" s="360" t="s">
        <v>490</v>
      </c>
    </row>
    <row r="48" spans="2:13" ht="27.75" customHeight="1" x14ac:dyDescent="0.15">
      <c r="B48" s="1186"/>
      <c r="C48" s="1187"/>
      <c r="D48" s="106"/>
      <c r="E48" s="1190" t="s">
        <v>38</v>
      </c>
      <c r="F48" s="1190"/>
      <c r="G48" s="1190"/>
      <c r="H48" s="1191"/>
      <c r="I48" s="358" t="s">
        <v>490</v>
      </c>
      <c r="J48" s="359" t="s">
        <v>490</v>
      </c>
      <c r="K48" s="359" t="s">
        <v>490</v>
      </c>
      <c r="L48" s="359" t="s">
        <v>490</v>
      </c>
      <c r="M48" s="360" t="s">
        <v>490</v>
      </c>
    </row>
    <row r="49" spans="2:13" ht="27.75" customHeight="1" x14ac:dyDescent="0.15">
      <c r="B49" s="1188"/>
      <c r="C49" s="1189"/>
      <c r="D49" s="106"/>
      <c r="E49" s="1190" t="s">
        <v>39</v>
      </c>
      <c r="F49" s="1190"/>
      <c r="G49" s="1190"/>
      <c r="H49" s="1191"/>
      <c r="I49" s="358" t="s">
        <v>490</v>
      </c>
      <c r="J49" s="359" t="s">
        <v>490</v>
      </c>
      <c r="K49" s="359" t="s">
        <v>490</v>
      </c>
      <c r="L49" s="359" t="s">
        <v>490</v>
      </c>
      <c r="M49" s="360" t="s">
        <v>490</v>
      </c>
    </row>
    <row r="50" spans="2:13" ht="27.75" customHeight="1" x14ac:dyDescent="0.15">
      <c r="B50" s="1184" t="s">
        <v>40</v>
      </c>
      <c r="C50" s="1185"/>
      <c r="D50" s="109"/>
      <c r="E50" s="1190" t="s">
        <v>41</v>
      </c>
      <c r="F50" s="1190"/>
      <c r="G50" s="1190"/>
      <c r="H50" s="1191"/>
      <c r="I50" s="358">
        <v>3950</v>
      </c>
      <c r="J50" s="359">
        <v>4160</v>
      </c>
      <c r="K50" s="359">
        <v>4651</v>
      </c>
      <c r="L50" s="359">
        <v>5014</v>
      </c>
      <c r="M50" s="360">
        <v>5004</v>
      </c>
    </row>
    <row r="51" spans="2:13" ht="27.75" customHeight="1" x14ac:dyDescent="0.15">
      <c r="B51" s="1186"/>
      <c r="C51" s="1187"/>
      <c r="D51" s="106"/>
      <c r="E51" s="1190" t="s">
        <v>42</v>
      </c>
      <c r="F51" s="1190"/>
      <c r="G51" s="1190"/>
      <c r="H51" s="1191"/>
      <c r="I51" s="358">
        <v>171</v>
      </c>
      <c r="J51" s="359">
        <v>126</v>
      </c>
      <c r="K51" s="359">
        <v>89</v>
      </c>
      <c r="L51" s="359">
        <v>48</v>
      </c>
      <c r="M51" s="360">
        <v>28</v>
      </c>
    </row>
    <row r="52" spans="2:13" ht="27.75" customHeight="1" x14ac:dyDescent="0.15">
      <c r="B52" s="1188"/>
      <c r="C52" s="1189"/>
      <c r="D52" s="106"/>
      <c r="E52" s="1190" t="s">
        <v>43</v>
      </c>
      <c r="F52" s="1190"/>
      <c r="G52" s="1190"/>
      <c r="H52" s="1191"/>
      <c r="I52" s="358">
        <v>10161</v>
      </c>
      <c r="J52" s="359">
        <v>9839</v>
      </c>
      <c r="K52" s="359">
        <v>9346</v>
      </c>
      <c r="L52" s="359">
        <v>8867</v>
      </c>
      <c r="M52" s="360">
        <v>8447</v>
      </c>
    </row>
    <row r="53" spans="2:13" ht="27.75" customHeight="1" thickBot="1" x14ac:dyDescent="0.2">
      <c r="B53" s="1192" t="s">
        <v>19</v>
      </c>
      <c r="C53" s="1193"/>
      <c r="D53" s="110"/>
      <c r="E53" s="1194" t="s">
        <v>44</v>
      </c>
      <c r="F53" s="1194"/>
      <c r="G53" s="1194"/>
      <c r="H53" s="1195"/>
      <c r="I53" s="361">
        <v>461</v>
      </c>
      <c r="J53" s="362">
        <v>76</v>
      </c>
      <c r="K53" s="362">
        <v>-724</v>
      </c>
      <c r="L53" s="362">
        <v>-1201</v>
      </c>
      <c r="M53" s="363">
        <v>-1306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5KXQUIPI06coRcBGN498PDYJv4xXdiRylDSYEKA5Z52PQUEZl+cgG4tZe761j9fJrZ57n3bivkW4x6RYPxAX9g==" saltValue="QcWkqOAEvV/kKdA4lKZC1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1" t="s">
        <v>46</v>
      </c>
      <c r="D55" s="1211"/>
      <c r="E55" s="1212"/>
      <c r="F55" s="122">
        <v>2341</v>
      </c>
      <c r="G55" s="122">
        <v>1634</v>
      </c>
      <c r="H55" s="123">
        <v>1637</v>
      </c>
    </row>
    <row r="56" spans="2:8" ht="52.5" customHeight="1" x14ac:dyDescent="0.15">
      <c r="B56" s="124"/>
      <c r="C56" s="1213" t="s">
        <v>47</v>
      </c>
      <c r="D56" s="1213"/>
      <c r="E56" s="1214"/>
      <c r="F56" s="125">
        <v>100</v>
      </c>
      <c r="G56" s="125">
        <v>100</v>
      </c>
      <c r="H56" s="126">
        <v>100</v>
      </c>
    </row>
    <row r="57" spans="2:8" ht="53.25" customHeight="1" x14ac:dyDescent="0.15">
      <c r="B57" s="124"/>
      <c r="C57" s="1215" t="s">
        <v>48</v>
      </c>
      <c r="D57" s="1215"/>
      <c r="E57" s="1216"/>
      <c r="F57" s="127">
        <v>2185</v>
      </c>
      <c r="G57" s="127">
        <v>3317</v>
      </c>
      <c r="H57" s="128">
        <v>3295</v>
      </c>
    </row>
    <row r="58" spans="2:8" ht="45.75" customHeight="1" x14ac:dyDescent="0.15">
      <c r="B58" s="129"/>
      <c r="C58" s="1203" t="s">
        <v>550</v>
      </c>
      <c r="D58" s="1204"/>
      <c r="E58" s="1205"/>
      <c r="F58" s="130">
        <v>634</v>
      </c>
      <c r="G58" s="130">
        <v>1499</v>
      </c>
      <c r="H58" s="131">
        <v>1498</v>
      </c>
    </row>
    <row r="59" spans="2:8" ht="45.75" customHeight="1" x14ac:dyDescent="0.15">
      <c r="B59" s="129"/>
      <c r="C59" s="1203" t="s">
        <v>551</v>
      </c>
      <c r="D59" s="1204"/>
      <c r="E59" s="1205"/>
      <c r="F59" s="130">
        <v>1071</v>
      </c>
      <c r="G59" s="130">
        <v>1073</v>
      </c>
      <c r="H59" s="131">
        <v>1074</v>
      </c>
    </row>
    <row r="60" spans="2:8" ht="45.75" customHeight="1" x14ac:dyDescent="0.15">
      <c r="B60" s="129"/>
      <c r="C60" s="1203" t="s">
        <v>552</v>
      </c>
      <c r="D60" s="1204"/>
      <c r="E60" s="1205"/>
      <c r="F60" s="130">
        <v>153</v>
      </c>
      <c r="G60" s="130">
        <v>354</v>
      </c>
      <c r="H60" s="131">
        <v>354</v>
      </c>
    </row>
    <row r="61" spans="2:8" ht="45.75" customHeight="1" x14ac:dyDescent="0.15">
      <c r="B61" s="129"/>
      <c r="C61" s="1203" t="s">
        <v>553</v>
      </c>
      <c r="D61" s="1204"/>
      <c r="E61" s="1205"/>
      <c r="F61" s="130">
        <v>226</v>
      </c>
      <c r="G61" s="130">
        <v>226</v>
      </c>
      <c r="H61" s="131">
        <v>227</v>
      </c>
    </row>
    <row r="62" spans="2:8" ht="45.75" customHeight="1" thickBot="1" x14ac:dyDescent="0.2">
      <c r="B62" s="132"/>
      <c r="C62" s="1206" t="s">
        <v>554</v>
      </c>
      <c r="D62" s="1207"/>
      <c r="E62" s="1208"/>
      <c r="F62" s="133">
        <v>48</v>
      </c>
      <c r="G62" s="133">
        <v>114</v>
      </c>
      <c r="H62" s="134">
        <v>108</v>
      </c>
    </row>
    <row r="63" spans="2:8" ht="52.5" customHeight="1" thickBot="1" x14ac:dyDescent="0.2">
      <c r="B63" s="135"/>
      <c r="C63" s="1209" t="s">
        <v>49</v>
      </c>
      <c r="D63" s="1209"/>
      <c r="E63" s="1210"/>
      <c r="F63" s="136">
        <v>4626</v>
      </c>
      <c r="G63" s="136">
        <v>5050</v>
      </c>
      <c r="H63" s="137">
        <v>5032</v>
      </c>
    </row>
    <row r="64" spans="2:8" x14ac:dyDescent="0.15"/>
  </sheetData>
  <sheetProtection algorithmName="SHA-512" hashValue="Iu3XE9Y+LXTki5RTol30R3rsQUMqWkPCSxKRoST1+F9Ss9y9P4SQgIxBXnSGPLwkrpsawPfcNy9TzzlcfvCUpg==" saltValue="z0WnDgJ76HVJoH7VS8ZC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62740</v>
      </c>
      <c r="E3" s="156"/>
      <c r="F3" s="157">
        <v>87464</v>
      </c>
      <c r="G3" s="158"/>
      <c r="H3" s="159"/>
    </row>
    <row r="4" spans="1:8" x14ac:dyDescent="0.15">
      <c r="A4" s="160"/>
      <c r="B4" s="161"/>
      <c r="C4" s="162"/>
      <c r="D4" s="163">
        <v>40284</v>
      </c>
      <c r="E4" s="164"/>
      <c r="F4" s="165">
        <v>47479</v>
      </c>
      <c r="G4" s="166"/>
      <c r="H4" s="167"/>
    </row>
    <row r="5" spans="1:8" x14ac:dyDescent="0.15">
      <c r="A5" s="148" t="s">
        <v>523</v>
      </c>
      <c r="B5" s="153"/>
      <c r="C5" s="154"/>
      <c r="D5" s="155">
        <v>46449</v>
      </c>
      <c r="E5" s="156"/>
      <c r="F5" s="157">
        <v>96248</v>
      </c>
      <c r="G5" s="158"/>
      <c r="H5" s="159"/>
    </row>
    <row r="6" spans="1:8" x14ac:dyDescent="0.15">
      <c r="A6" s="160"/>
      <c r="B6" s="161"/>
      <c r="C6" s="162"/>
      <c r="D6" s="163">
        <v>35956</v>
      </c>
      <c r="E6" s="164"/>
      <c r="F6" s="165">
        <v>55768</v>
      </c>
      <c r="G6" s="166"/>
      <c r="H6" s="167"/>
    </row>
    <row r="7" spans="1:8" x14ac:dyDescent="0.15">
      <c r="A7" s="148" t="s">
        <v>524</v>
      </c>
      <c r="B7" s="153"/>
      <c r="C7" s="154"/>
      <c r="D7" s="155">
        <v>39980</v>
      </c>
      <c r="E7" s="156"/>
      <c r="F7" s="157">
        <v>76413</v>
      </c>
      <c r="G7" s="158"/>
      <c r="H7" s="159"/>
    </row>
    <row r="8" spans="1:8" x14ac:dyDescent="0.15">
      <c r="A8" s="160"/>
      <c r="B8" s="161"/>
      <c r="C8" s="162"/>
      <c r="D8" s="163">
        <v>31733</v>
      </c>
      <c r="E8" s="164"/>
      <c r="F8" s="165">
        <v>39658</v>
      </c>
      <c r="G8" s="166"/>
      <c r="H8" s="167"/>
    </row>
    <row r="9" spans="1:8" x14ac:dyDescent="0.15">
      <c r="A9" s="148" t="s">
        <v>525</v>
      </c>
      <c r="B9" s="153"/>
      <c r="C9" s="154"/>
      <c r="D9" s="155">
        <v>50985</v>
      </c>
      <c r="E9" s="156"/>
      <c r="F9" s="157">
        <v>66481</v>
      </c>
      <c r="G9" s="158"/>
      <c r="H9" s="159"/>
    </row>
    <row r="10" spans="1:8" x14ac:dyDescent="0.15">
      <c r="A10" s="160"/>
      <c r="B10" s="161"/>
      <c r="C10" s="162"/>
      <c r="D10" s="163">
        <v>24934</v>
      </c>
      <c r="E10" s="164"/>
      <c r="F10" s="165">
        <v>36120</v>
      </c>
      <c r="G10" s="166"/>
      <c r="H10" s="167"/>
    </row>
    <row r="11" spans="1:8" x14ac:dyDescent="0.15">
      <c r="A11" s="148" t="s">
        <v>526</v>
      </c>
      <c r="B11" s="153"/>
      <c r="C11" s="154"/>
      <c r="D11" s="155">
        <v>48831</v>
      </c>
      <c r="E11" s="156"/>
      <c r="F11" s="157">
        <v>67825</v>
      </c>
      <c r="G11" s="158"/>
      <c r="H11" s="159"/>
    </row>
    <row r="12" spans="1:8" x14ac:dyDescent="0.15">
      <c r="A12" s="160"/>
      <c r="B12" s="161"/>
      <c r="C12" s="168"/>
      <c r="D12" s="163">
        <v>41911</v>
      </c>
      <c r="E12" s="164"/>
      <c r="F12" s="165">
        <v>39417</v>
      </c>
      <c r="G12" s="166"/>
      <c r="H12" s="167"/>
    </row>
    <row r="13" spans="1:8" x14ac:dyDescent="0.15">
      <c r="A13" s="148"/>
      <c r="B13" s="153"/>
      <c r="C13" s="169"/>
      <c r="D13" s="170">
        <v>49797</v>
      </c>
      <c r="E13" s="171"/>
      <c r="F13" s="172">
        <v>78886</v>
      </c>
      <c r="G13" s="173"/>
      <c r="H13" s="159"/>
    </row>
    <row r="14" spans="1:8" x14ac:dyDescent="0.15">
      <c r="A14" s="160"/>
      <c r="B14" s="161"/>
      <c r="C14" s="162"/>
      <c r="D14" s="163">
        <v>34964</v>
      </c>
      <c r="E14" s="164"/>
      <c r="F14" s="165">
        <v>43688</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3.7</v>
      </c>
      <c r="C19" s="174">
        <f>ROUND(VALUE(SUBSTITUTE(実質収支比率等に係る経年分析!G$48,"▲","-")),2)</f>
        <v>4.79</v>
      </c>
      <c r="D19" s="174">
        <f>ROUND(VALUE(SUBSTITUTE(実質収支比率等に係る経年分析!H$48,"▲","-")),2)</f>
        <v>7.09</v>
      </c>
      <c r="E19" s="174">
        <f>ROUND(VALUE(SUBSTITUTE(実質収支比率等に係る経年分析!I$48,"▲","-")),2)</f>
        <v>5.07</v>
      </c>
      <c r="F19" s="174">
        <f>ROUND(VALUE(SUBSTITUTE(実質収支比率等に係る経年分析!J$48,"▲","-")),2)</f>
        <v>8.14</v>
      </c>
    </row>
    <row r="20" spans="1:11" x14ac:dyDescent="0.15">
      <c r="A20" s="174" t="s">
        <v>53</v>
      </c>
      <c r="B20" s="174">
        <f>ROUND(VALUE(SUBSTITUTE(実質収支比率等に係る経年分析!F$47,"▲","-")),2)</f>
        <v>28.87</v>
      </c>
      <c r="C20" s="174">
        <f>ROUND(VALUE(SUBSTITUTE(実質収支比率等に係る経年分析!G$47,"▲","-")),2)</f>
        <v>29.5</v>
      </c>
      <c r="D20" s="174">
        <f>ROUND(VALUE(SUBSTITUTE(実質収支比率等に係る経年分析!H$47,"▲","-")),2)</f>
        <v>36.020000000000003</v>
      </c>
      <c r="E20" s="174">
        <f>ROUND(VALUE(SUBSTITUTE(実質収支比率等に係る経年分析!I$47,"▲","-")),2)</f>
        <v>25.27</v>
      </c>
      <c r="F20" s="174">
        <f>ROUND(VALUE(SUBSTITUTE(実質収支比率等に係る経年分析!J$47,"▲","-")),2)</f>
        <v>25.59</v>
      </c>
    </row>
    <row r="21" spans="1:11" x14ac:dyDescent="0.15">
      <c r="A21" s="174" t="s">
        <v>54</v>
      </c>
      <c r="B21" s="174">
        <f>IF(ISNUMBER(VALUE(SUBSTITUTE(実質収支比率等に係る経年分析!F$49,"▲","-"))),ROUND(VALUE(SUBSTITUTE(実質収支比率等に係る経年分析!F$49,"▲","-")),2),NA())</f>
        <v>2.4500000000000002</v>
      </c>
      <c r="C21" s="174">
        <f>IF(ISNUMBER(VALUE(SUBSTITUTE(実質収支比率等に係る経年分析!G$49,"▲","-"))),ROUND(VALUE(SUBSTITUTE(実質収支比率等に係る経年分析!G$49,"▲","-")),2),NA())</f>
        <v>3.06</v>
      </c>
      <c r="D21" s="174">
        <f>IF(ISNUMBER(VALUE(SUBSTITUTE(実質収支比率等に係る経年分析!H$49,"▲","-"))),ROUND(VALUE(SUBSTITUTE(実質収支比率等に係る経年分析!H$49,"▲","-")),2),NA())</f>
        <v>10.07</v>
      </c>
      <c r="E21" s="174">
        <f>IF(ISNUMBER(VALUE(SUBSTITUTE(実質収支比率等に係る経年分析!I$49,"▲","-"))),ROUND(VALUE(SUBSTITUTE(実質収支比率等に係る経年分析!I$49,"▲","-")),2),NA())</f>
        <v>-13</v>
      </c>
      <c r="F21" s="174">
        <f>IF(ISNUMBER(VALUE(SUBSTITUTE(実質収支比率等に係る経年分析!J$49,"▲","-"))),ROUND(VALUE(SUBSTITUTE(実質収支比率等に係る経年分析!J$49,"▲","-")),2),NA())</f>
        <v>3.06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7.0000000000000007E-2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0.26</v>
      </c>
    </row>
    <row r="31" spans="1:11" x14ac:dyDescent="0.15">
      <c r="A31" s="175" t="str">
        <f>IF(連結実質赤字比率に係る赤字・黒字の構成分析!C$39="",NA(),連結実質赤字比率に係る赤字・黒字の構成分析!C$39)</f>
        <v>町立在宅訪問診療所特別会計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0.56000000000000005</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1.72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1.88</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1.82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2.0699999999999998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2.48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2.25</v>
      </c>
    </row>
    <row r="34" spans="1:16" x14ac:dyDescent="0.15">
      <c r="A34" s="175" t="str">
        <f>IF(連結実質赤字比率に係る赤字・黒字の構成分析!C$36="",NA(),連結実質赤字比率に係る赤字・黒字の構成分析!C$36)</f>
        <v>下水道事業特別会計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0.14000000000000001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7.0000000000000007E-2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4.1900000000000004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4.78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6.85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4.71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7.57</v>
      </c>
    </row>
    <row r="36" spans="1:16" x14ac:dyDescent="0.15">
      <c r="A36" s="175" t="str">
        <f>IF(連結実質赤字比率に係る赤字・黒字の構成分析!C$34="",NA(),連結実質赤字比率に係る赤字・黒字の構成分析!C$34)</f>
        <v>上水道事業会計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9.65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9.82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9.5299999999999994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9.32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9.14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1010</v>
      </c>
      <c r="E42" s="176"/>
      <c r="F42" s="176"/>
      <c r="G42" s="176">
        <f>'実質公債費比率（分子）の構造'!L$52</f>
        <v>1029</v>
      </c>
      <c r="H42" s="176"/>
      <c r="I42" s="176"/>
      <c r="J42" s="176">
        <f>'実質公債費比率（分子）の構造'!M$52</f>
        <v>1032</v>
      </c>
      <c r="K42" s="176"/>
      <c r="L42" s="176"/>
      <c r="M42" s="176">
        <f>'実質公債費比率（分子）の構造'!N$52</f>
        <v>1023</v>
      </c>
      <c r="N42" s="176"/>
      <c r="O42" s="176"/>
      <c r="P42" s="176">
        <f>'実質公債費比率（分子）の構造'!O$52</f>
        <v>972</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90</v>
      </c>
      <c r="C45" s="176"/>
      <c r="D45" s="176"/>
      <c r="E45" s="176">
        <f>'実質公債費比率（分子）の構造'!L$49</f>
        <v>123</v>
      </c>
      <c r="F45" s="176"/>
      <c r="G45" s="176"/>
      <c r="H45" s="176">
        <f>'実質公債費比率（分子）の構造'!M$49</f>
        <v>123</v>
      </c>
      <c r="I45" s="176"/>
      <c r="J45" s="176"/>
      <c r="K45" s="176">
        <f>'実質公債費比率（分子）の構造'!N$49</f>
        <v>117</v>
      </c>
      <c r="L45" s="176"/>
      <c r="M45" s="176"/>
      <c r="N45" s="176">
        <f>'実質公債費比率（分子）の構造'!O$49</f>
        <v>119</v>
      </c>
      <c r="O45" s="176"/>
      <c r="P45" s="176"/>
    </row>
    <row r="46" spans="1:16" x14ac:dyDescent="0.15">
      <c r="A46" s="176" t="s">
        <v>64</v>
      </c>
      <c r="B46" s="176">
        <f>'実質公債費比率（分子）の構造'!K$48</f>
        <v>505</v>
      </c>
      <c r="C46" s="176"/>
      <c r="D46" s="176"/>
      <c r="E46" s="176">
        <f>'実質公債費比率（分子）の構造'!L$48</f>
        <v>472</v>
      </c>
      <c r="F46" s="176"/>
      <c r="G46" s="176"/>
      <c r="H46" s="176">
        <f>'実質公債費比率（分子）の構造'!M$48</f>
        <v>441</v>
      </c>
      <c r="I46" s="176"/>
      <c r="J46" s="176"/>
      <c r="K46" s="176">
        <f>'実質公債費比率（分子）の構造'!N$48</f>
        <v>398</v>
      </c>
      <c r="L46" s="176"/>
      <c r="M46" s="176"/>
      <c r="N46" s="176">
        <f>'実質公債費比率（分子）の構造'!O$48</f>
        <v>347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800</v>
      </c>
      <c r="C49" s="176"/>
      <c r="D49" s="176"/>
      <c r="E49" s="176">
        <f>'実質公債費比率（分子）の構造'!L$45</f>
        <v>860</v>
      </c>
      <c r="F49" s="176"/>
      <c r="G49" s="176"/>
      <c r="H49" s="176">
        <f>'実質公債費比率（分子）の構造'!M$45</f>
        <v>905</v>
      </c>
      <c r="I49" s="176"/>
      <c r="J49" s="176"/>
      <c r="K49" s="176">
        <f>'実質公債費比率（分子）の構造'!N$45</f>
        <v>927</v>
      </c>
      <c r="L49" s="176"/>
      <c r="M49" s="176"/>
      <c r="N49" s="176">
        <f>'実質公債費比率（分子）の構造'!O$45</f>
        <v>895</v>
      </c>
      <c r="O49" s="176"/>
      <c r="P49" s="176"/>
    </row>
    <row r="50" spans="1:16" x14ac:dyDescent="0.15">
      <c r="A50" s="176" t="s">
        <v>67</v>
      </c>
      <c r="B50" s="176" t="e">
        <f>NA()</f>
        <v>#N/A</v>
      </c>
      <c r="C50" s="176">
        <f>IF(ISNUMBER('実質公債費比率（分子）の構造'!K$53),'実質公債費比率（分子）の構造'!K$53,NA())</f>
        <v>385</v>
      </c>
      <c r="D50" s="176" t="e">
        <f>NA()</f>
        <v>#N/A</v>
      </c>
      <c r="E50" s="176" t="e">
        <f>NA()</f>
        <v>#N/A</v>
      </c>
      <c r="F50" s="176">
        <f>IF(ISNUMBER('実質公債費比率（分子）の構造'!L$53),'実質公債費比率（分子）の構造'!L$53,NA())</f>
        <v>426</v>
      </c>
      <c r="G50" s="176" t="e">
        <f>NA()</f>
        <v>#N/A</v>
      </c>
      <c r="H50" s="176" t="e">
        <f>NA()</f>
        <v>#N/A</v>
      </c>
      <c r="I50" s="176">
        <f>IF(ISNUMBER('実質公債費比率（分子）の構造'!M$53),'実質公債費比率（分子）の構造'!M$53,NA())</f>
        <v>437</v>
      </c>
      <c r="J50" s="176" t="e">
        <f>NA()</f>
        <v>#N/A</v>
      </c>
      <c r="K50" s="176" t="e">
        <f>NA()</f>
        <v>#N/A</v>
      </c>
      <c r="L50" s="176">
        <f>IF(ISNUMBER('実質公債費比率（分子）の構造'!N$53),'実質公債費比率（分子）の構造'!N$53,NA())</f>
        <v>419</v>
      </c>
      <c r="M50" s="176" t="e">
        <f>NA()</f>
        <v>#N/A</v>
      </c>
      <c r="N50" s="176" t="e">
        <f>NA()</f>
        <v>#N/A</v>
      </c>
      <c r="O50" s="176">
        <f>IF(ISNUMBER('実質公債費比率（分子）の構造'!O$53),'実質公債費比率（分子）の構造'!O$53,NA())</f>
        <v>389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10161</v>
      </c>
      <c r="E56" s="175"/>
      <c r="F56" s="175"/>
      <c r="G56" s="175">
        <f>'将来負担比率（分子）の構造'!J$52</f>
        <v>9839</v>
      </c>
      <c r="H56" s="175"/>
      <c r="I56" s="175"/>
      <c r="J56" s="175">
        <f>'将来負担比率（分子）の構造'!K$52</f>
        <v>9346</v>
      </c>
      <c r="K56" s="175"/>
      <c r="L56" s="175"/>
      <c r="M56" s="175">
        <f>'将来負担比率（分子）の構造'!L$52</f>
        <v>8867</v>
      </c>
      <c r="N56" s="175"/>
      <c r="O56" s="175"/>
      <c r="P56" s="175">
        <f>'将来負担比率（分子）の構造'!M$52</f>
        <v>8447</v>
      </c>
    </row>
    <row r="57" spans="1:16" x14ac:dyDescent="0.15">
      <c r="A57" s="175" t="s">
        <v>42</v>
      </c>
      <c r="B57" s="175"/>
      <c r="C57" s="175"/>
      <c r="D57" s="175">
        <f>'将来負担比率（分子）の構造'!I$51</f>
        <v>171</v>
      </c>
      <c r="E57" s="175"/>
      <c r="F57" s="175"/>
      <c r="G57" s="175">
        <f>'将来負担比率（分子）の構造'!J$51</f>
        <v>126</v>
      </c>
      <c r="H57" s="175"/>
      <c r="I57" s="175"/>
      <c r="J57" s="175">
        <f>'将来負担比率（分子）の構造'!K$51</f>
        <v>89</v>
      </c>
      <c r="K57" s="175"/>
      <c r="L57" s="175"/>
      <c r="M57" s="175">
        <f>'将来負担比率（分子）の構造'!L$51</f>
        <v>48</v>
      </c>
      <c r="N57" s="175"/>
      <c r="O57" s="175"/>
      <c r="P57" s="175">
        <f>'将来負担比率（分子）の構造'!M$51</f>
        <v>28</v>
      </c>
    </row>
    <row r="58" spans="1:16" x14ac:dyDescent="0.15">
      <c r="A58" s="175" t="s">
        <v>41</v>
      </c>
      <c r="B58" s="175"/>
      <c r="C58" s="175"/>
      <c r="D58" s="175">
        <f>'将来負担比率（分子）の構造'!I$50</f>
        <v>3950</v>
      </c>
      <c r="E58" s="175"/>
      <c r="F58" s="175"/>
      <c r="G58" s="175">
        <f>'将来負担比率（分子）の構造'!J$50</f>
        <v>4160</v>
      </c>
      <c r="H58" s="175"/>
      <c r="I58" s="175"/>
      <c r="J58" s="175">
        <f>'将来負担比率（分子）の構造'!K$50</f>
        <v>4651</v>
      </c>
      <c r="K58" s="175"/>
      <c r="L58" s="175"/>
      <c r="M58" s="175">
        <f>'将来負担比率（分子）の構造'!L$50</f>
        <v>5014</v>
      </c>
      <c r="N58" s="175"/>
      <c r="O58" s="175"/>
      <c r="P58" s="175">
        <f>'将来負担比率（分子）の構造'!M$50</f>
        <v>5004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1889</v>
      </c>
      <c r="C62" s="175"/>
      <c r="D62" s="175"/>
      <c r="E62" s="175">
        <f>'将来負担比率（分子）の構造'!J$45</f>
        <v>1892</v>
      </c>
      <c r="F62" s="175"/>
      <c r="G62" s="175"/>
      <c r="H62" s="175">
        <f>'将来負担比率（分子）の構造'!K$45</f>
        <v>1809</v>
      </c>
      <c r="I62" s="175"/>
      <c r="J62" s="175"/>
      <c r="K62" s="175">
        <f>'将来負担比率（分子）の構造'!L$45</f>
        <v>1796</v>
      </c>
      <c r="L62" s="175"/>
      <c r="M62" s="175"/>
      <c r="N62" s="175">
        <f>'将来負担比率（分子）の構造'!M$45</f>
        <v>1735</v>
      </c>
      <c r="O62" s="175"/>
      <c r="P62" s="175"/>
    </row>
    <row r="63" spans="1:16" x14ac:dyDescent="0.15">
      <c r="A63" s="175" t="s">
        <v>34</v>
      </c>
      <c r="B63" s="175">
        <f>'将来負担比率（分子）の構造'!I$44</f>
        <v>1341</v>
      </c>
      <c r="C63" s="175"/>
      <c r="D63" s="175"/>
      <c r="E63" s="175">
        <f>'将来負担比率（分子）の構造'!J$44</f>
        <v>1271</v>
      </c>
      <c r="F63" s="175"/>
      <c r="G63" s="175"/>
      <c r="H63" s="175">
        <f>'将来負担比率（分子）の構造'!K$44</f>
        <v>1206</v>
      </c>
      <c r="I63" s="175"/>
      <c r="J63" s="175"/>
      <c r="K63" s="175">
        <f>'将来負担比率（分子）の構造'!L$44</f>
        <v>1235</v>
      </c>
      <c r="L63" s="175"/>
      <c r="M63" s="175"/>
      <c r="N63" s="175">
        <f>'将来負担比率（分子）の構造'!M$44</f>
        <v>1162</v>
      </c>
      <c r="O63" s="175"/>
      <c r="P63" s="175"/>
    </row>
    <row r="64" spans="1:16" x14ac:dyDescent="0.15">
      <c r="A64" s="175" t="s">
        <v>33</v>
      </c>
      <c r="B64" s="175">
        <f>'将来負担比率（分子）の構造'!I$43</f>
        <v>2391</v>
      </c>
      <c r="C64" s="175"/>
      <c r="D64" s="175"/>
      <c r="E64" s="175">
        <f>'将来負担比率（分子）の構造'!J$43</f>
        <v>2050</v>
      </c>
      <c r="F64" s="175"/>
      <c r="G64" s="175"/>
      <c r="H64" s="175">
        <f>'将来負担比率（分子）の構造'!K$43</f>
        <v>1721</v>
      </c>
      <c r="I64" s="175"/>
      <c r="J64" s="175"/>
      <c r="K64" s="175">
        <f>'将来負担比率（分子）の構造'!L$43</f>
        <v>1478</v>
      </c>
      <c r="L64" s="175"/>
      <c r="M64" s="175"/>
      <c r="N64" s="175">
        <f>'将来負担比率（分子）の構造'!M$43</f>
        <v>1298</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9122</v>
      </c>
      <c r="C66" s="175"/>
      <c r="D66" s="175"/>
      <c r="E66" s="175">
        <f>'将来負担比率（分子）の構造'!J$41</f>
        <v>8986</v>
      </c>
      <c r="F66" s="175"/>
      <c r="G66" s="175"/>
      <c r="H66" s="175">
        <f>'将来負担比率（分子）の構造'!K$41</f>
        <v>8626</v>
      </c>
      <c r="I66" s="175"/>
      <c r="J66" s="175"/>
      <c r="K66" s="175">
        <f>'将来負担比率（分子）の構造'!L$41</f>
        <v>8217</v>
      </c>
      <c r="L66" s="175"/>
      <c r="M66" s="175"/>
      <c r="N66" s="175">
        <f>'将来負担比率（分子）の構造'!M$41</f>
        <v>7980</v>
      </c>
      <c r="O66" s="175"/>
      <c r="P66" s="175"/>
    </row>
    <row r="67" spans="1:16" x14ac:dyDescent="0.15">
      <c r="A67" s="175" t="s">
        <v>71</v>
      </c>
      <c r="B67" s="175" t="e">
        <f>NA()</f>
        <v>#N/A</v>
      </c>
      <c r="C67" s="175">
        <f>IF(ISNUMBER('将来負担比率（分子）の構造'!I$53), IF('将来負担比率（分子）の構造'!I$53 &lt; 0, 0, '将来負担比率（分子）の構造'!I$53), NA())</f>
        <v>461</v>
      </c>
      <c r="D67" s="175" t="e">
        <f>NA()</f>
        <v>#N/A</v>
      </c>
      <c r="E67" s="175" t="e">
        <f>NA()</f>
        <v>#N/A</v>
      </c>
      <c r="F67" s="175">
        <f>IF(ISNUMBER('将来負担比率（分子）の構造'!J$53), IF('将来負担比率（分子）の構造'!J$53 &lt; 0, 0, '将来負担比率（分子）の構造'!J$53), NA())</f>
        <v>76</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2341</v>
      </c>
      <c r="C72" s="179">
        <f>基金残高に係る経年分析!G55</f>
        <v>1634</v>
      </c>
      <c r="D72" s="179">
        <f>基金残高に係る経年分析!H55</f>
        <v>1637</v>
      </c>
    </row>
    <row r="73" spans="1:16" x14ac:dyDescent="0.15">
      <c r="A73" s="178" t="s">
        <v>74</v>
      </c>
      <c r="B73" s="179">
        <f>基金残高に係る経年分析!F56</f>
        <v>100</v>
      </c>
      <c r="C73" s="179">
        <f>基金残高に係る経年分析!G56</f>
        <v>100</v>
      </c>
      <c r="D73" s="179">
        <f>基金残高に係る経年分析!H56</f>
        <v>100</v>
      </c>
    </row>
    <row r="74" spans="1:16" x14ac:dyDescent="0.15">
      <c r="A74" s="178" t="s">
        <v>75</v>
      </c>
      <c r="B74" s="179">
        <f>基金残高に係る経年分析!F57</f>
        <v>2185</v>
      </c>
      <c r="C74" s="179">
        <f>基金残高に係る経年分析!G57</f>
        <v>3317</v>
      </c>
      <c r="D74" s="179">
        <f>基金残高に係る経年分析!H57</f>
        <v>3295</v>
      </c>
    </row>
  </sheetData>
  <sheetProtection algorithmName="SHA-512" hashValue="FEEBnf4NGBzZi4clHdpgSy8GKsVX2Gxc0VPNYVT19tS6XnDec9NtEBvegEfJoW4BcIA8FcmcCdnRsRb+ul15rQ==" saltValue="jdKxxbZCFwTPvuz95Psa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2025-03-12T02:48:25Z</cp:lastPrinted>
  <dcterms:created xsi:type="dcterms:W3CDTF">2025-02-19T02:18:49Z</dcterms:created>
  <dcterms:modified xsi:type="dcterms:W3CDTF">2025-03-12T08:55:35Z</dcterms:modified>
  <cp:category/>
</cp:coreProperties>
</file>